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Budget/"/>
    </mc:Choice>
  </mc:AlternateContent>
  <xr:revisionPtr revIDLastSave="359" documentId="8_{17DFDF81-CDDA-4693-A286-7B1434D74740}" xr6:coauthVersionLast="47" xr6:coauthVersionMax="47" xr10:uidLastSave="{882299C2-86E8-41DB-B0C8-21B1133033C3}"/>
  <bookViews>
    <workbookView xWindow="-108" yWindow="-108" windowWidth="23256" windowHeight="12456" firstSheet="4" activeTab="7" xr2:uid="{C0E6912B-39B3-4ACB-94B2-BB455B70F4CC}"/>
  </bookViews>
  <sheets>
    <sheet name="Administration  " sheetId="2" r:id="rId1"/>
    <sheet name="L &amp; A" sheetId="1" r:id="rId2"/>
    <sheet name="Town Hall" sheetId="4" r:id="rId3"/>
    <sheet name="Health &amp; Safety" sheetId="13" r:id="rId4"/>
    <sheet name="Civic" sheetId="12" r:id="rId5"/>
    <sheet name="Grants" sheetId="11" r:id="rId6"/>
    <sheet name="Community Plan" sheetId="10" r:id="rId7"/>
    <sheet name="Christmas" sheetId="5" r:id="rId8"/>
    <sheet name="Summary Sheet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D14" i="5"/>
  <c r="C14" i="5"/>
  <c r="B14" i="5"/>
  <c r="E13" i="5"/>
  <c r="E12" i="5"/>
  <c r="E14" i="5" s="1"/>
  <c r="D11" i="11"/>
  <c r="B11" i="11"/>
  <c r="E11" i="11" s="1"/>
  <c r="F17" i="12"/>
  <c r="D17" i="12"/>
  <c r="C17" i="12"/>
  <c r="B17" i="12"/>
  <c r="E16" i="12"/>
  <c r="E11" i="12"/>
  <c r="E10" i="12"/>
  <c r="E9" i="12"/>
  <c r="E8" i="12"/>
  <c r="E17" i="12" s="1"/>
  <c r="D4" i="12"/>
  <c r="E3" i="12"/>
  <c r="D10" i="13"/>
  <c r="E9" i="13"/>
  <c r="E26" i="4"/>
  <c r="D32" i="2"/>
  <c r="E23" i="4"/>
  <c r="E18" i="1"/>
  <c r="B8" i="9"/>
  <c r="C9" i="2"/>
  <c r="E15" i="2" l="1"/>
  <c r="E12" i="2" l="1"/>
  <c r="B32" i="2"/>
  <c r="E30" i="2"/>
  <c r="D9" i="2" l="1"/>
  <c r="E29" i="1" l="1"/>
  <c r="E28" i="1"/>
  <c r="E27" i="1"/>
  <c r="E26" i="1"/>
  <c r="E25" i="1"/>
  <c r="E23" i="1"/>
  <c r="E22" i="1"/>
  <c r="E21" i="1"/>
  <c r="E20" i="1"/>
  <c r="E19" i="1"/>
  <c r="E17" i="1"/>
  <c r="E16" i="1"/>
  <c r="E15" i="1"/>
  <c r="E14" i="1"/>
  <c r="E13" i="1"/>
  <c r="E12" i="1"/>
  <c r="E8" i="1"/>
  <c r="E31" i="2"/>
  <c r="E27" i="2"/>
  <c r="E26" i="2"/>
  <c r="E25" i="2"/>
  <c r="E24" i="2"/>
  <c r="E23" i="2"/>
  <c r="E22" i="2"/>
  <c r="E21" i="2"/>
  <c r="E20" i="2"/>
  <c r="E19" i="2"/>
  <c r="E18" i="2"/>
  <c r="E17" i="2"/>
  <c r="E16" i="2"/>
  <c r="E14" i="2"/>
  <c r="E13" i="2"/>
  <c r="E7" i="2"/>
  <c r="C12" i="4"/>
  <c r="E11" i="4"/>
  <c r="E10" i="4"/>
  <c r="E9" i="4"/>
  <c r="E8" i="4"/>
  <c r="E7" i="4"/>
  <c r="E6" i="4"/>
  <c r="E35" i="4"/>
  <c r="E34" i="4"/>
  <c r="E33" i="4"/>
  <c r="E32" i="4"/>
  <c r="E31" i="4"/>
  <c r="E30" i="4"/>
  <c r="E29" i="4"/>
  <c r="E28" i="4"/>
  <c r="E27" i="4"/>
  <c r="E24" i="4"/>
  <c r="E22" i="4"/>
  <c r="E21" i="4"/>
  <c r="E19" i="4"/>
  <c r="E16" i="4"/>
  <c r="D12" i="4"/>
  <c r="D36" i="4"/>
  <c r="B36" i="4"/>
  <c r="B15" i="9"/>
  <c r="B17" i="9"/>
  <c r="B12" i="4"/>
  <c r="E32" i="2"/>
  <c r="C32" i="2"/>
  <c r="E36" i="4" l="1"/>
  <c r="E12" i="4"/>
  <c r="C36" i="4"/>
  <c r="B8" i="1"/>
  <c r="C30" i="1"/>
  <c r="D24" i="1"/>
  <c r="B30" i="1"/>
  <c r="D30" i="1" l="1"/>
  <c r="E24" i="1"/>
  <c r="E30" i="1" s="1"/>
</calcChain>
</file>

<file path=xl/sharedStrings.xml><?xml version="1.0" encoding="utf-8"?>
<sst xmlns="http://schemas.openxmlformats.org/spreadsheetml/2006/main" count="256" uniqueCount="143">
  <si>
    <t>INCOME</t>
  </si>
  <si>
    <t>ADMINISTRATION</t>
  </si>
  <si>
    <t>BUDGET 23/24</t>
  </si>
  <si>
    <t>ACTUAL</t>
  </si>
  <si>
    <t>FORECAST 23/24</t>
  </si>
  <si>
    <t>VARIANCE</t>
  </si>
  <si>
    <t>NOTES</t>
  </si>
  <si>
    <t xml:space="preserve">Income </t>
  </si>
  <si>
    <t xml:space="preserve">Precept </t>
  </si>
  <si>
    <t xml:space="preserve">Interest </t>
  </si>
  <si>
    <t>INCOME TOTAL</t>
  </si>
  <si>
    <t>Salaries/PAYE/Pension</t>
  </si>
  <si>
    <t xml:space="preserve">Variance due to long term staff sickness - requirement for temp staff - more detail in budget report </t>
  </si>
  <si>
    <t>Temporary Staff</t>
  </si>
  <si>
    <t>Marketing</t>
  </si>
  <si>
    <t xml:space="preserve">Stationery </t>
  </si>
  <si>
    <t>Postage</t>
  </si>
  <si>
    <t>Photocopier</t>
  </si>
  <si>
    <t xml:space="preserve">Subscriptions </t>
  </si>
  <si>
    <t>HR, ICCM, OVW, SLCC, Prime, Website</t>
  </si>
  <si>
    <t>Legal Fees</t>
  </si>
  <si>
    <t xml:space="preserve">Elections </t>
  </si>
  <si>
    <t xml:space="preserve">Training </t>
  </si>
  <si>
    <t>Sundries</t>
  </si>
  <si>
    <t>Audit</t>
  </si>
  <si>
    <t>increase 2024 budget</t>
  </si>
  <si>
    <t>Telephones</t>
  </si>
  <si>
    <t xml:space="preserve">Insurance </t>
  </si>
  <si>
    <t>contract expires 2025</t>
  </si>
  <si>
    <t xml:space="preserve">ICT equipment </t>
  </si>
  <si>
    <t>Software Costs</t>
  </si>
  <si>
    <t>Adobe, Microsoft (new budget pot as previously included in subscriptions)</t>
  </si>
  <si>
    <t xml:space="preserve">Mileage </t>
  </si>
  <si>
    <t xml:space="preserve">Maintenance Vehicle </t>
  </si>
  <si>
    <t>Moved to L&amp;A (fund new IT equipment for new role)</t>
  </si>
  <si>
    <t>Maintenance Vehicle Fuel</t>
  </si>
  <si>
    <t>Moved to L&amp;A</t>
  </si>
  <si>
    <t>Photographer/Videoographer</t>
  </si>
  <si>
    <t xml:space="preserve">EXPENDITURE TOTAL </t>
  </si>
  <si>
    <t xml:space="preserve">LEISURE &amp; AMENITIES </t>
  </si>
  <si>
    <t xml:space="preserve">Limes Cemetery </t>
  </si>
  <si>
    <t>Grants - Play Equipment</t>
  </si>
  <si>
    <t>Add for 2024/25 budget</t>
  </si>
  <si>
    <t>EXPENDITURE</t>
  </si>
  <si>
    <t>Limes Shed  (utilities)</t>
  </si>
  <si>
    <t>Holy Cross Church Yard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</si>
  <si>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</si>
  <si>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</si>
  <si>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</si>
  <si>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</si>
  <si>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</si>
  <si>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</si>
  <si>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</si>
  <si>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Bio-diversity</t>
  </si>
  <si>
    <t xml:space="preserve">Grass Cutting </t>
  </si>
  <si>
    <t>Playground  Inspection</t>
  </si>
  <si>
    <t>Bin Collection</t>
  </si>
  <si>
    <t>overspend due to coronation £906</t>
  </si>
  <si>
    <t xml:space="preserve">War Memorial Maintenance </t>
  </si>
  <si>
    <t>Van  Lease</t>
  </si>
  <si>
    <t>Moved from Admin</t>
  </si>
  <si>
    <t>Van Fuel</t>
  </si>
  <si>
    <t>Cowbridge in Bloom</t>
  </si>
  <si>
    <t xml:space="preserve">Included as Bio Diversity </t>
  </si>
  <si>
    <t>EXPENDITURE TOTAL</t>
  </si>
  <si>
    <t>TOWN HALL</t>
  </si>
  <si>
    <t xml:space="preserve">ACTUAL </t>
  </si>
  <si>
    <t xml:space="preserve">VARIANCE </t>
  </si>
  <si>
    <t>Main Hall</t>
  </si>
  <si>
    <t>Lesser Hall</t>
  </si>
  <si>
    <t>Council Chamber</t>
  </si>
  <si>
    <t>Robing Room</t>
  </si>
  <si>
    <t>Big Screen</t>
  </si>
  <si>
    <t xml:space="preserve">Grants </t>
  </si>
  <si>
    <t>Business Rates</t>
  </si>
  <si>
    <t>Maintenance &amp; Repairs</t>
  </si>
  <si>
    <t xml:space="preserve">Maintenance Equipment </t>
  </si>
  <si>
    <t>Office Equipment</t>
  </si>
  <si>
    <t>Utilities</t>
  </si>
  <si>
    <t>Clock Maintenance/Service/Repair</t>
  </si>
  <si>
    <t>Window Cleaning</t>
  </si>
  <si>
    <t>Lift Maintenance/Service/Repair</t>
  </si>
  <si>
    <t>Roof Maintenance/Repairs</t>
  </si>
  <si>
    <t>Repairs to Lesser and Parlour roofs expected</t>
  </si>
  <si>
    <t>Hygiene &amp; Cleaning</t>
  </si>
  <si>
    <t xml:space="preserve">Boiler Replacement/Maintenance/Service </t>
  </si>
  <si>
    <t>new back boiler purchased in 2023</t>
  </si>
  <si>
    <t xml:space="preserve">Marriage Licence </t>
  </si>
  <si>
    <t xml:space="preserve">Locks </t>
  </si>
  <si>
    <t>Projector</t>
  </si>
  <si>
    <t>Budget 23/24</t>
  </si>
  <si>
    <t xml:space="preserve">Actual to date </t>
  </si>
  <si>
    <t>Forecast 23/24</t>
  </si>
  <si>
    <t>Variance</t>
  </si>
  <si>
    <t xml:space="preserve"> Budget 24/25</t>
  </si>
  <si>
    <t>Notes</t>
  </si>
  <si>
    <t>Total Income</t>
  </si>
  <si>
    <t>Health &amp; Safety</t>
  </si>
  <si>
    <t>Actual to date</t>
  </si>
  <si>
    <t>Budget 24/25</t>
  </si>
  <si>
    <t>Total expenditure</t>
  </si>
  <si>
    <t>Description</t>
  </si>
  <si>
    <t xml:space="preserve">National Lottery Grant </t>
  </si>
  <si>
    <t>Civic</t>
  </si>
  <si>
    <t xml:space="preserve">Notes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</si>
  <si>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</si>
  <si>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</si>
  <si>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</si>
  <si>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</si>
  <si>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</si>
  <si>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</si>
  <si>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Events</t>
  </si>
  <si>
    <t>Mayor Making</t>
  </si>
  <si>
    <t>Special Events</t>
  </si>
  <si>
    <t>Cowbridge with Llanblethian Town Council</t>
  </si>
  <si>
    <t xml:space="preserve"> Grants</t>
  </si>
  <si>
    <t>Grants</t>
  </si>
  <si>
    <t>Grant Aid</t>
  </si>
  <si>
    <t xml:space="preserve">Total expenditure </t>
  </si>
  <si>
    <t>PLACE MAKING PLAN</t>
  </si>
  <si>
    <t>Place Making Plan</t>
  </si>
  <si>
    <t>Community Plan</t>
  </si>
  <si>
    <t>GRANTS</t>
  </si>
  <si>
    <t>Shared Prosperity Fund</t>
  </si>
  <si>
    <t>Possible monies for lights &amp; infrastructure</t>
  </si>
  <si>
    <t>CHRISTMAS</t>
  </si>
  <si>
    <t>Budget 2024/25</t>
  </si>
  <si>
    <t>Parade/Road Closure/Grotto</t>
  </si>
  <si>
    <t>2023 covered by Shared Prosperity Fund</t>
  </si>
  <si>
    <t>Hire/Purchase Lights</t>
  </si>
  <si>
    <t>Lights Installation</t>
  </si>
  <si>
    <t>TOTAL EXPENDITURE</t>
  </si>
  <si>
    <t>ACTUAL  31/12/2023</t>
  </si>
  <si>
    <t xml:space="preserve">Administration </t>
  </si>
  <si>
    <t>includes Precept</t>
  </si>
  <si>
    <t>L&amp;A</t>
  </si>
  <si>
    <t>Town Hall</t>
  </si>
  <si>
    <t xml:space="preserve">Total </t>
  </si>
  <si>
    <t xml:space="preserve">EXPENDITURE </t>
  </si>
  <si>
    <t>ACTUAL 31/12/2023</t>
  </si>
  <si>
    <t xml:space="preserve">Town Hall </t>
  </si>
  <si>
    <t xml:space="preserve">H&amp;S Civic, Grants &amp; Christmas </t>
  </si>
  <si>
    <t xml:space="preserve">INCOME MINUS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</si>
</sst>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  <numFmt numFmtId="168" formatCode="[$-F800]dddd\,\ mmmm\ dd\,\ yyyy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rgb="FF000000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7" fontId="0" fillId="0" borderId="0" xfId="0" applyNumberFormat="1"/>
    <xf numFmtId="0" fontId="0" fillId="0" borderId="2" xfId="0" applyBorder="1"/>
    <xf numFmtId="167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4" fontId="2" fillId="0" borderId="2" xfId="0" applyNumberFormat="1" applyFont="1" applyBorder="1" applyAlignment="1">
      <alignment vertical="justify"/>
    </xf>
    <xf numFmtId="164" fontId="2" fillId="8" borderId="2" xfId="0" applyNumberFormat="1" applyFont="1" applyFill="1" applyBorder="1"/>
    <xf numFmtId="166" fontId="2" fillId="0" borderId="2" xfId="0" applyNumberFormat="1" applyFont="1" applyBorder="1"/>
    <xf numFmtId="167" fontId="1" fillId="0" borderId="0" xfId="0" applyNumberFormat="1" applyFont="1" applyAlignment="1">
      <alignment horizontal="center"/>
    </xf>
    <xf numFmtId="0" fontId="4" fillId="0" borderId="0" xfId="0" applyFont="1"/>
    <xf numFmtId="167" fontId="4" fillId="0" borderId="0" xfId="0" applyNumberFormat="1" applyFont="1"/>
    <xf numFmtId="166" fontId="0" fillId="0" borderId="2" xfId="0" applyNumberFormat="1" applyBorder="1"/>
    <xf numFmtId="0" fontId="0" fillId="0" borderId="10" xfId="0" applyBorder="1"/>
    <xf numFmtId="0" fontId="0" fillId="11" borderId="0" xfId="0" applyFill="1"/>
    <xf numFmtId="167" fontId="6" fillId="0" borderId="0" xfId="0" applyNumberFormat="1" applyFont="1" applyAlignment="1">
      <alignment horizontal="center"/>
    </xf>
    <xf numFmtId="0" fontId="3" fillId="9" borderId="2" xfId="0" applyFont="1" applyFill="1" applyBorder="1"/>
    <xf numFmtId="167" fontId="1" fillId="0" borderId="2" xfId="0" applyNumberFormat="1" applyFont="1" applyBorder="1" applyAlignment="1">
      <alignment vertical="center"/>
    </xf>
    <xf numFmtId="3" fontId="2" fillId="0" borderId="0" xfId="0" applyNumberFormat="1" applyFont="1"/>
    <xf numFmtId="3" fontId="0" fillId="0" borderId="0" xfId="0" applyNumberFormat="1"/>
    <xf numFmtId="0" fontId="1" fillId="6" borderId="2" xfId="0" applyFont="1" applyFill="1" applyBorder="1"/>
    <xf numFmtId="167" fontId="1" fillId="6" borderId="2" xfId="0" applyNumberFormat="1" applyFont="1" applyFill="1" applyBorder="1" applyAlignment="1">
      <alignment vertical="justify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vertical="center"/>
    </xf>
    <xf numFmtId="0" fontId="3" fillId="6" borderId="2" xfId="0" applyFont="1" applyFill="1" applyBorder="1"/>
    <xf numFmtId="0" fontId="3" fillId="6" borderId="2" xfId="0" applyFont="1" applyFill="1" applyBorder="1" applyAlignment="1">
      <alignment vertical="justify"/>
    </xf>
    <xf numFmtId="0" fontId="2" fillId="10" borderId="2" xfId="0" applyFont="1" applyFill="1" applyBorder="1"/>
    <xf numFmtId="166" fontId="7" fillId="0" borderId="2" xfId="0" applyNumberFormat="1" applyFont="1" applyBorder="1"/>
    <xf numFmtId="167" fontId="0" fillId="0" borderId="13" xfId="0" applyNumberFormat="1" applyBorder="1"/>
    <xf numFmtId="0" fontId="1" fillId="7" borderId="0" xfId="0" applyFont="1" applyFill="1"/>
    <xf numFmtId="0" fontId="0" fillId="7" borderId="0" xfId="0" applyFill="1"/>
    <xf numFmtId="167" fontId="0" fillId="11" borderId="0" xfId="0" applyNumberFormat="1" applyFill="1"/>
    <xf numFmtId="167" fontId="0" fillId="11" borderId="0" xfId="0" applyNumberFormat="1" applyFill="1" applyAlignment="1">
      <alignment vertical="justify"/>
    </xf>
    <xf numFmtId="167" fontId="0" fillId="10" borderId="0" xfId="0" applyNumberFormat="1" applyFill="1"/>
    <xf numFmtId="168" fontId="2" fillId="0" borderId="0" xfId="0" applyNumberFormat="1" applyFont="1"/>
    <xf numFmtId="166" fontId="2" fillId="10" borderId="2" xfId="0" applyNumberFormat="1" applyFont="1" applyFill="1" applyBorder="1"/>
    <xf numFmtId="165" fontId="9" fillId="0" borderId="2" xfId="0" applyNumberFormat="1" applyFont="1" applyBorder="1"/>
    <xf numFmtId="17" fontId="5" fillId="0" borderId="0" xfId="0" applyNumberFormat="1" applyFont="1"/>
    <xf numFmtId="15" fontId="1" fillId="0" borderId="0" xfId="0" applyNumberFormat="1" applyFont="1"/>
    <xf numFmtId="15" fontId="1" fillId="7" borderId="0" xfId="0" applyNumberFormat="1" applyFont="1" applyFill="1"/>
    <xf numFmtId="0" fontId="2" fillId="7" borderId="0" xfId="0" applyFont="1" applyFill="1"/>
    <xf numFmtId="0" fontId="3" fillId="7" borderId="2" xfId="0" applyFont="1" applyFill="1" applyBorder="1"/>
    <xf numFmtId="164" fontId="3" fillId="7" borderId="2" xfId="0" applyNumberFormat="1" applyFont="1" applyFill="1" applyBorder="1"/>
    <xf numFmtId="165" fontId="3" fillId="7" borderId="2" xfId="0" applyNumberFormat="1" applyFont="1" applyFill="1" applyBorder="1"/>
    <xf numFmtId="0" fontId="2" fillId="7" borderId="2" xfId="0" applyFont="1" applyFill="1" applyBorder="1"/>
    <xf numFmtId="0" fontId="1" fillId="7" borderId="2" xfId="0" applyFont="1" applyFill="1" applyBorder="1"/>
    <xf numFmtId="166" fontId="1" fillId="7" borderId="7" xfId="0" applyNumberFormat="1" applyFont="1" applyFill="1" applyBorder="1"/>
    <xf numFmtId="166" fontId="8" fillId="7" borderId="7" xfId="0" applyNumberFormat="1" applyFont="1" applyFill="1" applyBorder="1"/>
    <xf numFmtId="166" fontId="0" fillId="7" borderId="7" xfId="0" applyNumberFormat="1" applyFill="1" applyBorder="1"/>
    <xf numFmtId="4" fontId="1" fillId="7" borderId="0" xfId="0" applyNumberFormat="1" applyFont="1" applyFill="1"/>
    <xf numFmtId="166" fontId="1" fillId="7" borderId="2" xfId="0" applyNumberFormat="1" applyFont="1" applyFill="1" applyBorder="1"/>
    <xf numFmtId="0" fontId="1" fillId="13" borderId="2" xfId="0" applyFont="1" applyFill="1" applyBorder="1" applyAlignment="1">
      <alignment vertical="center"/>
    </xf>
    <xf numFmtId="167" fontId="1" fillId="13" borderId="2" xfId="0" applyNumberFormat="1" applyFont="1" applyFill="1" applyBorder="1" applyAlignment="1">
      <alignment vertical="center"/>
    </xf>
    <xf numFmtId="0" fontId="0" fillId="7" borderId="2" xfId="0" applyFill="1" applyBorder="1"/>
    <xf numFmtId="167" fontId="0" fillId="7" borderId="2" xfId="0" applyNumberFormat="1" applyFill="1" applyBorder="1"/>
    <xf numFmtId="166" fontId="0" fillId="7" borderId="2" xfId="0" applyNumberFormat="1" applyFill="1" applyBorder="1"/>
    <xf numFmtId="0" fontId="1" fillId="11" borderId="2" xfId="0" applyFont="1" applyFill="1" applyBorder="1"/>
    <xf numFmtId="166" fontId="1" fillId="11" borderId="2" xfId="0" applyNumberFormat="1" applyFont="1" applyFill="1" applyBorder="1"/>
    <xf numFmtId="0" fontId="3" fillId="6" borderId="2" xfId="0" applyFont="1" applyFill="1" applyBorder="1" applyAlignment="1">
      <alignment vertical="center"/>
    </xf>
    <xf numFmtId="167" fontId="1" fillId="13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top"/>
    </xf>
    <xf numFmtId="167" fontId="1" fillId="7" borderId="2" xfId="0" applyNumberFormat="1" applyFont="1" applyFill="1" applyBorder="1" applyAlignment="1">
      <alignment horizontal="left" vertical="top"/>
    </xf>
    <xf numFmtId="167" fontId="8" fillId="7" borderId="2" xfId="0" applyNumberFormat="1" applyFont="1" applyFill="1" applyBorder="1" applyAlignment="1">
      <alignment horizontal="left" vertical="top"/>
    </xf>
    <xf numFmtId="0" fontId="0" fillId="7" borderId="2" xfId="0" applyFill="1" applyBorder="1" applyAlignment="1">
      <alignment horizontal="left" vertical="top"/>
    </xf>
    <xf numFmtId="167" fontId="0" fillId="7" borderId="2" xfId="0" applyNumberFormat="1" applyFill="1" applyBorder="1" applyAlignment="1">
      <alignment horizontal="left" vertical="top"/>
    </xf>
    <xf numFmtId="0" fontId="1" fillId="14" borderId="2" xfId="0" applyFont="1" applyFill="1" applyBorder="1" applyAlignment="1">
      <alignment horizontal="left" vertical="top"/>
    </xf>
    <xf numFmtId="167" fontId="1" fillId="14" borderId="2" xfId="0" applyNumberFormat="1" applyFont="1" applyFill="1" applyBorder="1" applyAlignment="1">
      <alignment horizontal="left" vertical="top"/>
    </xf>
    <xf numFmtId="167" fontId="1" fillId="14" borderId="0" xfId="0" applyNumberFormat="1" applyFont="1" applyFill="1" applyAlignment="1">
      <alignment horizontal="left" vertical="top"/>
    </xf>
    <xf numFmtId="0" fontId="1" fillId="7" borderId="0" xfId="0" applyFont="1" applyFill="1" applyAlignment="1">
      <alignment horizontal="left" vertical="top"/>
    </xf>
    <xf numFmtId="15" fontId="1" fillId="7" borderId="0" xfId="0" applyNumberFormat="1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167" fontId="1" fillId="12" borderId="3" xfId="0" applyNumberFormat="1" applyFont="1" applyFill="1" applyBorder="1" applyAlignment="1">
      <alignment horizontal="left" vertical="top"/>
    </xf>
    <xf numFmtId="167" fontId="1" fillId="12" borderId="11" xfId="0" applyNumberFormat="1" applyFont="1" applyFill="1" applyBorder="1" applyAlignment="1">
      <alignment horizontal="left" vertical="top"/>
    </xf>
    <xf numFmtId="167" fontId="1" fillId="12" borderId="12" xfId="0" applyNumberFormat="1" applyFont="1" applyFill="1" applyBorder="1" applyAlignment="1">
      <alignment horizontal="left" vertical="top"/>
    </xf>
    <xf numFmtId="167" fontId="1" fillId="12" borderId="1" xfId="0" applyNumberFormat="1" applyFont="1" applyFill="1" applyBorder="1" applyAlignment="1">
      <alignment horizontal="left" vertical="top"/>
    </xf>
    <xf numFmtId="167" fontId="0" fillId="0" borderId="2" xfId="0" applyNumberFormat="1" applyBorder="1" applyAlignment="1">
      <alignment horizontal="left" vertical="top"/>
    </xf>
    <xf numFmtId="167" fontId="7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67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167" fontId="2" fillId="0" borderId="2" xfId="0" applyNumberFormat="1" applyFont="1" applyBorder="1" applyAlignment="1">
      <alignment horizontal="left" vertical="top"/>
    </xf>
    <xf numFmtId="167" fontId="3" fillId="7" borderId="2" xfId="0" applyNumberFormat="1" applyFont="1" applyFill="1" applyBorder="1" applyAlignment="1">
      <alignment horizontal="left" vertical="top"/>
    </xf>
    <xf numFmtId="0" fontId="1" fillId="10" borderId="2" xfId="0" applyFont="1" applyFill="1" applyBorder="1" applyAlignment="1">
      <alignment horizontal="left" vertical="top"/>
    </xf>
    <xf numFmtId="167" fontId="1" fillId="10" borderId="2" xfId="0" applyNumberFormat="1" applyFont="1" applyFill="1" applyBorder="1" applyAlignment="1">
      <alignment horizontal="left" vertical="top"/>
    </xf>
    <xf numFmtId="167" fontId="3" fillId="1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167" fontId="0" fillId="0" borderId="0" xfId="0" applyNumberFormat="1" applyAlignment="1">
      <alignment horizontal="left" vertical="top"/>
    </xf>
    <xf numFmtId="167" fontId="5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vertical="center"/>
    </xf>
    <xf numFmtId="167" fontId="0" fillId="0" borderId="2" xfId="0" applyNumberFormat="1" applyBorder="1"/>
    <xf numFmtId="0" fontId="1" fillId="2" borderId="2" xfId="0" applyFont="1" applyFill="1" applyBorder="1"/>
    <xf numFmtId="167" fontId="1" fillId="2" borderId="2" xfId="0" applyNumberFormat="1" applyFont="1" applyFill="1" applyBorder="1"/>
    <xf numFmtId="0" fontId="0" fillId="2" borderId="2" xfId="0" applyFill="1" applyBorder="1"/>
    <xf numFmtId="167" fontId="1" fillId="2" borderId="2" xfId="0" applyNumberFormat="1" applyFont="1" applyFill="1" applyBorder="1" applyAlignment="1">
      <alignment vertical="center"/>
    </xf>
    <xf numFmtId="167" fontId="0" fillId="0" borderId="2" xfId="0" applyNumberFormat="1" applyBorder="1" applyAlignment="1">
      <alignment vertical="justify"/>
    </xf>
    <xf numFmtId="166" fontId="1" fillId="2" borderId="2" xfId="0" applyNumberFormat="1" applyFont="1" applyFill="1" applyBorder="1"/>
    <xf numFmtId="167" fontId="1" fillId="2" borderId="2" xfId="0" applyNumberFormat="1" applyFont="1" applyFill="1" applyBorder="1" applyAlignment="1">
      <alignment vertical="justify"/>
    </xf>
    <xf numFmtId="167" fontId="0" fillId="2" borderId="15" xfId="0" applyNumberFormat="1" applyFill="1" applyBorder="1"/>
    <xf numFmtId="0" fontId="0" fillId="2" borderId="16" xfId="0" applyFill="1" applyBorder="1"/>
    <xf numFmtId="167" fontId="0" fillId="2" borderId="18" xfId="0" applyNumberFormat="1" applyFill="1" applyBorder="1"/>
    <xf numFmtId="0" fontId="3" fillId="15" borderId="19" xfId="0" applyFont="1" applyFill="1" applyBorder="1"/>
    <xf numFmtId="0" fontId="3" fillId="15" borderId="20" xfId="0" applyFont="1" applyFill="1" applyBorder="1"/>
    <xf numFmtId="0" fontId="3" fillId="15" borderId="21" xfId="0" applyFont="1" applyFill="1" applyBorder="1"/>
    <xf numFmtId="0" fontId="10" fillId="2" borderId="18" xfId="0" applyFont="1" applyFill="1" applyBorder="1"/>
    <xf numFmtId="0" fontId="1" fillId="2" borderId="22" xfId="0" applyFont="1" applyFill="1" applyBorder="1" applyAlignment="1">
      <alignment vertical="center"/>
    </xf>
    <xf numFmtId="167" fontId="0" fillId="0" borderId="17" xfId="0" applyNumberFormat="1" applyBorder="1"/>
    <xf numFmtId="0" fontId="0" fillId="0" borderId="17" xfId="0" applyBorder="1"/>
    <xf numFmtId="167" fontId="8" fillId="0" borderId="0" xfId="0" applyNumberFormat="1" applyFont="1" applyFill="1"/>
    <xf numFmtId="0" fontId="10" fillId="16" borderId="0" xfId="0" applyFont="1" applyFill="1"/>
    <xf numFmtId="167" fontId="0" fillId="16" borderId="0" xfId="0" applyNumberFormat="1" applyFill="1"/>
    <xf numFmtId="0" fontId="0" fillId="16" borderId="2" xfId="0" applyFill="1" applyBorder="1"/>
    <xf numFmtId="0" fontId="1" fillId="16" borderId="6" xfId="0" applyFont="1" applyFill="1" applyBorder="1" applyAlignment="1">
      <alignment vertical="center"/>
    </xf>
    <xf numFmtId="0" fontId="3" fillId="17" borderId="2" xfId="0" applyFont="1" applyFill="1" applyBorder="1"/>
    <xf numFmtId="0" fontId="3" fillId="17" borderId="23" xfId="0" applyFont="1" applyFill="1" applyBorder="1"/>
    <xf numFmtId="0" fontId="0" fillId="0" borderId="8" xfId="0" applyBorder="1"/>
    <xf numFmtId="167" fontId="0" fillId="0" borderId="23" xfId="0" applyNumberFormat="1" applyBorder="1"/>
    <xf numFmtId="0" fontId="1" fillId="16" borderId="6" xfId="0" applyFont="1" applyFill="1" applyBorder="1"/>
    <xf numFmtId="167" fontId="1" fillId="16" borderId="2" xfId="0" applyNumberFormat="1" applyFont="1" applyFill="1" applyBorder="1"/>
    <xf numFmtId="167" fontId="1" fillId="16" borderId="23" xfId="0" applyNumberFormat="1" applyFont="1" applyFill="1" applyBorder="1"/>
    <xf numFmtId="0" fontId="1" fillId="11" borderId="5" xfId="0" applyFont="1" applyFill="1" applyBorder="1"/>
    <xf numFmtId="167" fontId="1" fillId="11" borderId="2" xfId="0" applyNumberFormat="1" applyFont="1" applyFill="1" applyBorder="1"/>
    <xf numFmtId="167" fontId="1" fillId="11" borderId="23" xfId="0" applyNumberFormat="1" applyFont="1" applyFill="1" applyBorder="1"/>
    <xf numFmtId="0" fontId="0" fillId="11" borderId="2" xfId="0" applyFill="1" applyBorder="1"/>
    <xf numFmtId="0" fontId="1" fillId="16" borderId="5" xfId="0" applyFont="1" applyFill="1" applyBorder="1" applyAlignment="1">
      <alignment vertical="center"/>
    </xf>
    <xf numFmtId="167" fontId="1" fillId="16" borderId="2" xfId="0" applyNumberFormat="1" applyFont="1" applyFill="1" applyBorder="1" applyAlignment="1">
      <alignment vertical="justify"/>
    </xf>
    <xf numFmtId="167" fontId="1" fillId="16" borderId="23" xfId="0" applyNumberFormat="1" applyFont="1" applyFill="1" applyBorder="1" applyAlignment="1">
      <alignment vertical="justify"/>
    </xf>
    <xf numFmtId="167" fontId="1" fillId="16" borderId="2" xfId="0" applyNumberFormat="1" applyFont="1" applyFill="1" applyBorder="1" applyAlignment="1">
      <alignment vertical="center"/>
    </xf>
    <xf numFmtId="167" fontId="1" fillId="16" borderId="23" xfId="0" applyNumberFormat="1" applyFont="1" applyFill="1" applyBorder="1" applyAlignment="1">
      <alignment vertical="center"/>
    </xf>
    <xf numFmtId="0" fontId="1" fillId="16" borderId="2" xfId="0" applyFont="1" applyFill="1" applyBorder="1" applyAlignment="1">
      <alignment horizontal="center" vertical="center"/>
    </xf>
    <xf numFmtId="167" fontId="7" fillId="0" borderId="2" xfId="0" applyNumberFormat="1" applyFont="1" applyBorder="1"/>
    <xf numFmtId="0" fontId="0" fillId="0" borderId="9" xfId="0" applyBorder="1"/>
    <xf numFmtId="167" fontId="8" fillId="16" borderId="2" xfId="0" applyNumberFormat="1" applyFont="1" applyFill="1" applyBorder="1"/>
    <xf numFmtId="0" fontId="0" fillId="16" borderId="24" xfId="0" applyFill="1" applyBorder="1"/>
    <xf numFmtId="0" fontId="0" fillId="11" borderId="10" xfId="0" applyFill="1" applyBorder="1"/>
    <xf numFmtId="0" fontId="10" fillId="3" borderId="0" xfId="0" applyFont="1" applyFill="1"/>
    <xf numFmtId="167" fontId="0" fillId="3" borderId="2" xfId="0" applyNumberFormat="1" applyFill="1" applyBorder="1"/>
    <xf numFmtId="0" fontId="0" fillId="3" borderId="2" xfId="0" applyFill="1" applyBorder="1"/>
    <xf numFmtId="0" fontId="1" fillId="3" borderId="23" xfId="0" applyFont="1" applyFill="1" applyBorder="1" applyAlignment="1">
      <alignment vertical="center"/>
    </xf>
    <xf numFmtId="0" fontId="0" fillId="0" borderId="23" xfId="0" applyBorder="1"/>
    <xf numFmtId="0" fontId="1" fillId="3" borderId="23" xfId="0" applyFont="1" applyFill="1" applyBorder="1"/>
    <xf numFmtId="167" fontId="1" fillId="3" borderId="2" xfId="0" applyNumberFormat="1" applyFont="1" applyFill="1" applyBorder="1"/>
    <xf numFmtId="0" fontId="0" fillId="11" borderId="23" xfId="0" applyFill="1" applyBorder="1"/>
    <xf numFmtId="167" fontId="0" fillId="11" borderId="2" xfId="0" applyNumberFormat="1" applyFill="1" applyBorder="1"/>
    <xf numFmtId="167" fontId="0" fillId="11" borderId="2" xfId="0" applyNumberFormat="1" applyFill="1" applyBorder="1" applyAlignment="1">
      <alignment vertical="justify"/>
    </xf>
    <xf numFmtId="167" fontId="0" fillId="3" borderId="2" xfId="0" applyNumberFormat="1" applyFill="1" applyBorder="1" applyAlignment="1">
      <alignment vertical="justify"/>
    </xf>
    <xf numFmtId="167" fontId="1" fillId="3" borderId="2" xfId="0" applyNumberFormat="1" applyFont="1" applyFill="1" applyBorder="1" applyAlignment="1">
      <alignment vertical="center"/>
    </xf>
    <xf numFmtId="0" fontId="0" fillId="10" borderId="0" xfId="0" applyFill="1"/>
    <xf numFmtId="0" fontId="0" fillId="10" borderId="10" xfId="0" applyFill="1" applyBorder="1"/>
    <xf numFmtId="0" fontId="10" fillId="5" borderId="2" xfId="0" applyFont="1" applyFill="1" applyBorder="1"/>
    <xf numFmtId="167" fontId="0" fillId="5" borderId="2" xfId="0" applyNumberFormat="1" applyFill="1" applyBorder="1"/>
    <xf numFmtId="0" fontId="0" fillId="5" borderId="2" xfId="0" applyFill="1" applyBorder="1"/>
    <xf numFmtId="0" fontId="1" fillId="5" borderId="2" xfId="0" applyFont="1" applyFill="1" applyBorder="1" applyAlignment="1">
      <alignment vertical="center"/>
    </xf>
    <xf numFmtId="0" fontId="3" fillId="18" borderId="2" xfId="0" applyFont="1" applyFill="1" applyBorder="1"/>
    <xf numFmtId="0" fontId="1" fillId="5" borderId="2" xfId="0" applyFont="1" applyFill="1" applyBorder="1"/>
    <xf numFmtId="167" fontId="1" fillId="5" borderId="2" xfId="0" applyNumberFormat="1" applyFont="1" applyFill="1" applyBorder="1"/>
    <xf numFmtId="0" fontId="1" fillId="19" borderId="2" xfId="0" applyFont="1" applyFill="1" applyBorder="1"/>
    <xf numFmtId="167" fontId="1" fillId="19" borderId="2" xfId="0" applyNumberFormat="1" applyFont="1" applyFill="1" applyBorder="1"/>
    <xf numFmtId="0" fontId="0" fillId="19" borderId="2" xfId="0" applyFill="1" applyBorder="1"/>
    <xf numFmtId="167" fontId="1" fillId="5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167" fontId="0" fillId="0" borderId="2" xfId="0" applyNumberFormat="1" applyBorder="1" applyAlignment="1">
      <alignment horizontal="center" vertical="center"/>
    </xf>
    <xf numFmtId="0" fontId="10" fillId="4" borderId="0" xfId="0" applyFont="1" applyFill="1"/>
    <xf numFmtId="167" fontId="0" fillId="4" borderId="0" xfId="0" applyNumberFormat="1" applyFill="1"/>
    <xf numFmtId="0" fontId="0" fillId="4" borderId="0" xfId="0" applyFill="1"/>
    <xf numFmtId="0" fontId="1" fillId="4" borderId="2" xfId="0" applyFont="1" applyFill="1" applyBorder="1" applyAlignment="1">
      <alignment vertical="center"/>
    </xf>
    <xf numFmtId="0" fontId="3" fillId="20" borderId="2" xfId="0" applyFont="1" applyFill="1" applyBorder="1"/>
    <xf numFmtId="0" fontId="3" fillId="20" borderId="14" xfId="0" applyFont="1" applyFill="1" applyBorder="1"/>
    <xf numFmtId="0" fontId="3" fillId="20" borderId="7" xfId="0" applyFont="1" applyFill="1" applyBorder="1"/>
    <xf numFmtId="167" fontId="0" fillId="0" borderId="25" xfId="0" applyNumberFormat="1" applyBorder="1"/>
    <xf numFmtId="0" fontId="0" fillId="0" borderId="14" xfId="0" applyBorder="1"/>
    <xf numFmtId="0" fontId="1" fillId="4" borderId="2" xfId="0" applyFont="1" applyFill="1" applyBorder="1"/>
    <xf numFmtId="167" fontId="0" fillId="4" borderId="2" xfId="0" applyNumberFormat="1" applyFill="1" applyBorder="1"/>
    <xf numFmtId="0" fontId="0" fillId="4" borderId="26" xfId="0" applyFill="1" applyBorder="1"/>
    <xf numFmtId="167" fontId="0" fillId="4" borderId="2" xfId="0" applyNumberFormat="1" applyFill="1" applyBorder="1" applyAlignment="1">
      <alignment vertical="justify"/>
    </xf>
    <xf numFmtId="0" fontId="0" fillId="4" borderId="2" xfId="0" applyFill="1" applyBorder="1"/>
    <xf numFmtId="167" fontId="1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00FFFF"/>
      <color rgb="FF9933FF"/>
      <color rgb="FFFFFFCC"/>
      <color rgb="FF008080"/>
      <color rgb="FFFF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F34"/>
  <sheetViews>
    <sheetView topLeftCell="A20" workbookViewId="0">
      <selection activeCell="E26" sqref="E26"/>
    </sheetView>
  </sheetViews>
  <sheetFormatPr defaultRowHeight="15" customHeight="1"/>
  <cols>
    <col min="1" max="1" width="40" bestFit="1" customWidth="1"/>
    <col min="2" max="2" width="15.42578125" style="4" customWidth="1"/>
    <col min="3" max="3" width="19.5703125" style="4" customWidth="1"/>
    <col min="4" max="5" width="16.7109375" customWidth="1"/>
    <col min="6" max="6" width="90.5703125" bestFit="1" customWidth="1"/>
  </cols>
  <sheetData>
    <row r="1" spans="1:6">
      <c r="A1" s="7"/>
      <c r="B1" s="7"/>
      <c r="C1" s="7"/>
      <c r="D1" s="7"/>
      <c r="E1" s="7"/>
      <c r="F1" s="7"/>
    </row>
    <row r="2" spans="1:6">
      <c r="A2" s="7"/>
      <c r="B2" s="7"/>
      <c r="C2" s="41"/>
      <c r="D2" s="7"/>
      <c r="E2" s="7"/>
      <c r="F2" s="7"/>
    </row>
    <row r="3" spans="1:6">
      <c r="A3" s="7"/>
      <c r="B3" s="8"/>
      <c r="C3" s="7"/>
      <c r="D3" s="7"/>
      <c r="E3" s="7"/>
      <c r="F3" s="7"/>
    </row>
    <row r="4" spans="1:6">
      <c r="A4" s="36" t="s">
        <v>0</v>
      </c>
      <c r="B4" s="47"/>
      <c r="C4" s="46">
        <v>45291</v>
      </c>
      <c r="D4" s="47"/>
      <c r="E4" s="47"/>
      <c r="F4" s="47"/>
    </row>
    <row r="5" spans="1:6">
      <c r="A5" s="31" t="s">
        <v>1</v>
      </c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</row>
    <row r="6" spans="1:6">
      <c r="A6" s="9" t="s">
        <v>7</v>
      </c>
      <c r="B6" s="10"/>
      <c r="C6" s="10"/>
      <c r="D6" s="10"/>
      <c r="E6" s="10"/>
      <c r="F6" s="10"/>
    </row>
    <row r="7" spans="1:6">
      <c r="A7" s="10" t="s">
        <v>8</v>
      </c>
      <c r="B7" s="11">
        <v>249759</v>
      </c>
      <c r="C7" s="11">
        <v>249759</v>
      </c>
      <c r="D7" s="15">
        <v>249759</v>
      </c>
      <c r="E7" s="12">
        <f>B7-D7</f>
        <v>0</v>
      </c>
      <c r="F7" s="10"/>
    </row>
    <row r="8" spans="1:6">
      <c r="A8" s="10" t="s">
        <v>9</v>
      </c>
      <c r="B8" s="11">
        <v>55</v>
      </c>
      <c r="C8" s="11">
        <v>909.45</v>
      </c>
      <c r="D8" s="12">
        <v>1300</v>
      </c>
      <c r="E8" s="12">
        <v>1245</v>
      </c>
      <c r="F8" s="7"/>
    </row>
    <row r="9" spans="1:6">
      <c r="A9" s="48" t="s">
        <v>10</v>
      </c>
      <c r="B9" s="49">
        <v>249814</v>
      </c>
      <c r="C9" s="49">
        <f>SUM(C6:C8)</f>
        <v>250668.45</v>
      </c>
      <c r="D9" s="50">
        <f>SUM(D7:D8)</f>
        <v>251059</v>
      </c>
      <c r="E9" s="50">
        <v>1245</v>
      </c>
      <c r="F9" s="51"/>
    </row>
    <row r="10" spans="1:6">
      <c r="A10" s="33"/>
      <c r="B10" s="33"/>
      <c r="C10" s="33"/>
      <c r="D10" s="42"/>
      <c r="E10" s="33"/>
      <c r="F10" s="33"/>
    </row>
    <row r="11" spans="1:6">
      <c r="A11" s="65" t="s">
        <v>1</v>
      </c>
      <c r="B11" s="65" t="s">
        <v>2</v>
      </c>
      <c r="C11" s="65" t="s">
        <v>3</v>
      </c>
      <c r="D11" s="65" t="s">
        <v>4</v>
      </c>
      <c r="E11" s="65" t="s">
        <v>5</v>
      </c>
      <c r="F11" s="65" t="s">
        <v>6</v>
      </c>
    </row>
    <row r="12" spans="1:6">
      <c r="A12" s="10" t="s">
        <v>11</v>
      </c>
      <c r="B12" s="13">
        <v>135500</v>
      </c>
      <c r="C12" s="11">
        <v>114249.56</v>
      </c>
      <c r="D12" s="15">
        <v>167675</v>
      </c>
      <c r="E12" s="34">
        <f>B12-D12</f>
        <v>-32175</v>
      </c>
      <c r="F12" s="10" t="s">
        <v>12</v>
      </c>
    </row>
    <row r="13" spans="1:6">
      <c r="A13" s="10" t="s">
        <v>13</v>
      </c>
      <c r="B13" s="13">
        <v>1500</v>
      </c>
      <c r="C13" s="11">
        <v>11695</v>
      </c>
      <c r="D13" s="15">
        <v>13600</v>
      </c>
      <c r="E13" s="34">
        <f t="shared" ref="E13:E31" si="0">B13-D13</f>
        <v>-12100</v>
      </c>
      <c r="F13" s="10"/>
    </row>
    <row r="14" spans="1:6">
      <c r="A14" s="10" t="s">
        <v>14</v>
      </c>
      <c r="B14" s="13">
        <v>0</v>
      </c>
      <c r="C14" s="11">
        <v>527.59</v>
      </c>
      <c r="D14" s="15">
        <v>528</v>
      </c>
      <c r="E14" s="34">
        <f t="shared" si="0"/>
        <v>-528</v>
      </c>
      <c r="F14" s="10"/>
    </row>
    <row r="15" spans="1:6">
      <c r="A15" s="10" t="s">
        <v>15</v>
      </c>
      <c r="B15" s="13">
        <v>600</v>
      </c>
      <c r="C15" s="11">
        <v>591</v>
      </c>
      <c r="D15" s="12">
        <v>600</v>
      </c>
      <c r="E15" s="43">
        <f>B15-D15</f>
        <v>0</v>
      </c>
      <c r="F15" s="10"/>
    </row>
    <row r="16" spans="1:6">
      <c r="A16" s="10" t="s">
        <v>16</v>
      </c>
      <c r="B16" s="13">
        <v>15</v>
      </c>
      <c r="C16" s="11">
        <v>13</v>
      </c>
      <c r="D16" s="12">
        <v>20</v>
      </c>
      <c r="E16" s="12">
        <f t="shared" si="0"/>
        <v>-5</v>
      </c>
      <c r="F16" s="10"/>
    </row>
    <row r="17" spans="1:6">
      <c r="A17" s="10" t="s">
        <v>17</v>
      </c>
      <c r="B17" s="13">
        <v>2000</v>
      </c>
      <c r="C17" s="11">
        <v>1009.46</v>
      </c>
      <c r="D17" s="12">
        <v>1500</v>
      </c>
      <c r="E17" s="12">
        <f t="shared" si="0"/>
        <v>500</v>
      </c>
      <c r="F17" s="10"/>
    </row>
    <row r="18" spans="1:6">
      <c r="A18" s="10" t="s">
        <v>18</v>
      </c>
      <c r="B18" s="13">
        <v>3500</v>
      </c>
      <c r="C18" s="14">
        <v>2922.82</v>
      </c>
      <c r="D18" s="12">
        <v>3500</v>
      </c>
      <c r="E18" s="12">
        <f t="shared" si="0"/>
        <v>0</v>
      </c>
      <c r="F18" s="10" t="s">
        <v>19</v>
      </c>
    </row>
    <row r="19" spans="1:6">
      <c r="A19" s="10" t="s">
        <v>20</v>
      </c>
      <c r="B19" s="13">
        <v>500</v>
      </c>
      <c r="C19" s="14">
        <v>0</v>
      </c>
      <c r="D19" s="12">
        <v>0</v>
      </c>
      <c r="E19" s="12">
        <f t="shared" si="0"/>
        <v>500</v>
      </c>
      <c r="F19" s="10"/>
    </row>
    <row r="20" spans="1:6">
      <c r="A20" s="10" t="s">
        <v>21</v>
      </c>
      <c r="B20" s="13">
        <v>500</v>
      </c>
      <c r="C20" s="11">
        <v>0</v>
      </c>
      <c r="D20" s="12">
        <v>0</v>
      </c>
      <c r="E20" s="12">
        <f t="shared" si="0"/>
        <v>500</v>
      </c>
      <c r="F20" s="10"/>
    </row>
    <row r="21" spans="1:6">
      <c r="A21" s="10" t="s">
        <v>22</v>
      </c>
      <c r="B21" s="13">
        <v>3000</v>
      </c>
      <c r="C21" s="11">
        <v>2601.33</v>
      </c>
      <c r="D21" s="12">
        <v>3000</v>
      </c>
      <c r="E21" s="12">
        <f t="shared" si="0"/>
        <v>0</v>
      </c>
      <c r="F21" s="10"/>
    </row>
    <row r="22" spans="1:6">
      <c r="A22" s="10" t="s">
        <v>23</v>
      </c>
      <c r="B22" s="13">
        <v>300</v>
      </c>
      <c r="C22" s="11">
        <v>74.66</v>
      </c>
      <c r="D22" s="12">
        <v>100</v>
      </c>
      <c r="E22" s="12">
        <f t="shared" si="0"/>
        <v>200</v>
      </c>
      <c r="F22" s="10"/>
    </row>
    <row r="23" spans="1:6">
      <c r="A23" s="10" t="s">
        <v>24</v>
      </c>
      <c r="B23" s="13">
        <v>1500</v>
      </c>
      <c r="C23" s="11">
        <v>895</v>
      </c>
      <c r="D23" s="12">
        <v>2195</v>
      </c>
      <c r="E23" s="12">
        <f t="shared" si="0"/>
        <v>-695</v>
      </c>
      <c r="F23" s="10" t="s">
        <v>25</v>
      </c>
    </row>
    <row r="24" spans="1:6">
      <c r="A24" s="10" t="s">
        <v>26</v>
      </c>
      <c r="B24" s="13">
        <v>2000</v>
      </c>
      <c r="C24" s="11">
        <v>3196.49</v>
      </c>
      <c r="D24" s="12">
        <v>3811.76</v>
      </c>
      <c r="E24" s="12">
        <f t="shared" si="0"/>
        <v>-1811.7600000000002</v>
      </c>
      <c r="F24" s="10"/>
    </row>
    <row r="25" spans="1:6">
      <c r="A25" s="10" t="s">
        <v>27</v>
      </c>
      <c r="B25" s="13">
        <v>6000</v>
      </c>
      <c r="C25" s="11">
        <v>6238.54</v>
      </c>
      <c r="D25" s="12">
        <v>6239</v>
      </c>
      <c r="E25" s="12">
        <f t="shared" si="0"/>
        <v>-239</v>
      </c>
      <c r="F25" s="10" t="s">
        <v>28</v>
      </c>
    </row>
    <row r="26" spans="1:6">
      <c r="A26" s="10" t="s">
        <v>29</v>
      </c>
      <c r="B26" s="13">
        <v>900</v>
      </c>
      <c r="C26" s="11">
        <v>214.16</v>
      </c>
      <c r="D26" s="12">
        <v>250</v>
      </c>
      <c r="E26" s="12">
        <f t="shared" si="0"/>
        <v>650</v>
      </c>
      <c r="F26" s="7"/>
    </row>
    <row r="27" spans="1:6">
      <c r="A27" s="10" t="s">
        <v>30</v>
      </c>
      <c r="B27" s="13">
        <v>0</v>
      </c>
      <c r="C27" s="11">
        <v>2025</v>
      </c>
      <c r="D27" s="12">
        <v>2500</v>
      </c>
      <c r="E27" s="12">
        <f t="shared" si="0"/>
        <v>-2500</v>
      </c>
      <c r="F27" s="10" t="s">
        <v>31</v>
      </c>
    </row>
    <row r="28" spans="1:6">
      <c r="A28" s="10" t="s">
        <v>32</v>
      </c>
      <c r="B28" s="13">
        <v>100</v>
      </c>
      <c r="C28" s="11">
        <v>0</v>
      </c>
      <c r="D28" s="12">
        <v>50</v>
      </c>
      <c r="E28" s="12">
        <v>50</v>
      </c>
      <c r="F28" s="10"/>
    </row>
    <row r="29" spans="1:6">
      <c r="A29" s="10" t="s">
        <v>33</v>
      </c>
      <c r="B29" s="13">
        <v>2000</v>
      </c>
      <c r="C29" s="11">
        <v>1546</v>
      </c>
      <c r="D29" s="12">
        <v>0</v>
      </c>
      <c r="E29" s="12">
        <v>2000</v>
      </c>
      <c r="F29" s="10" t="s">
        <v>34</v>
      </c>
    </row>
    <row r="30" spans="1:6">
      <c r="A30" s="10" t="s">
        <v>35</v>
      </c>
      <c r="B30" s="13">
        <v>1500</v>
      </c>
      <c r="C30" s="11">
        <v>1049</v>
      </c>
      <c r="D30" s="12">
        <v>0</v>
      </c>
      <c r="E30" s="12">
        <f t="shared" ref="E30" si="1">B30-D30</f>
        <v>1500</v>
      </c>
      <c r="F30" s="10" t="s">
        <v>36</v>
      </c>
    </row>
    <row r="31" spans="1:6">
      <c r="A31" s="10" t="s">
        <v>37</v>
      </c>
      <c r="B31" s="13">
        <v>200</v>
      </c>
      <c r="C31" s="11">
        <v>160</v>
      </c>
      <c r="D31" s="12">
        <v>200</v>
      </c>
      <c r="E31" s="12">
        <f t="shared" si="0"/>
        <v>0</v>
      </c>
      <c r="F31" s="10"/>
    </row>
    <row r="32" spans="1:6">
      <c r="A32" s="48" t="s">
        <v>38</v>
      </c>
      <c r="B32" s="49">
        <f>SUM(B12:B31)</f>
        <v>161615</v>
      </c>
      <c r="C32" s="49">
        <f>SUM(C12:C31)</f>
        <v>149008.61000000002</v>
      </c>
      <c r="D32" s="50">
        <f>SUM(D12:D31)</f>
        <v>205768.76</v>
      </c>
      <c r="E32" s="50">
        <f>B32-D32</f>
        <v>-44153.760000000009</v>
      </c>
      <c r="F32" s="51"/>
    </row>
    <row r="33" spans="1:6">
      <c r="A33" s="7"/>
      <c r="B33" s="7"/>
      <c r="C33" s="7"/>
      <c r="D33" s="25"/>
      <c r="E33" s="25"/>
      <c r="F33" s="7"/>
    </row>
    <row r="34" spans="1:6">
      <c r="A34" s="7"/>
      <c r="B34" s="7"/>
      <c r="C34" s="7"/>
      <c r="D34" s="7"/>
      <c r="E34" s="7"/>
      <c r="F3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2:F51"/>
  <sheetViews>
    <sheetView topLeftCell="A16" workbookViewId="0">
      <selection activeCell="F7" sqref="F7"/>
    </sheetView>
  </sheetViews>
  <sheetFormatPr defaultRowHeight="15" customHeight="1"/>
  <cols>
    <col min="1" max="1" width="28.42578125" bestFit="1" customWidth="1"/>
    <col min="2" max="5" width="19.7109375" style="4" customWidth="1"/>
    <col min="6" max="6" width="31.85546875" bestFit="1" customWidth="1"/>
  </cols>
  <sheetData>
    <row r="2" spans="1:6"/>
    <row r="3" spans="1:6"/>
    <row r="4" spans="1:6">
      <c r="A4" s="75" t="s">
        <v>0</v>
      </c>
      <c r="B4" s="76"/>
      <c r="C4" s="76">
        <v>45291</v>
      </c>
      <c r="D4" s="85"/>
      <c r="E4" s="85"/>
      <c r="F4" s="86"/>
    </row>
    <row r="5" spans="1:6">
      <c r="A5" s="77" t="s">
        <v>39</v>
      </c>
      <c r="B5" s="78" t="s">
        <v>2</v>
      </c>
      <c r="C5" s="78" t="s">
        <v>3</v>
      </c>
      <c r="D5" s="79" t="s">
        <v>4</v>
      </c>
      <c r="E5" s="80" t="s">
        <v>5</v>
      </c>
      <c r="F5" s="81" t="s">
        <v>6</v>
      </c>
    </row>
    <row r="6" spans="1:6">
      <c r="A6" s="84" t="s">
        <v>40</v>
      </c>
      <c r="B6" s="82">
        <v>4000</v>
      </c>
      <c r="C6" s="82">
        <v>4520</v>
      </c>
      <c r="D6" s="82">
        <v>5000</v>
      </c>
      <c r="E6" s="87">
        <v>1000</v>
      </c>
      <c r="F6" s="84"/>
    </row>
    <row r="7" spans="1:6">
      <c r="A7" s="84" t="s">
        <v>41</v>
      </c>
      <c r="B7" s="82">
        <v>0</v>
      </c>
      <c r="C7" s="82">
        <v>0</v>
      </c>
      <c r="D7" s="82">
        <v>0</v>
      </c>
      <c r="E7" s="87">
        <v>0</v>
      </c>
      <c r="F7" s="84" t="s">
        <v>42</v>
      </c>
    </row>
    <row r="8" spans="1:6">
      <c r="A8" s="67" t="s">
        <v>10</v>
      </c>
      <c r="B8" s="68">
        <f>SUM(B6:B6)</f>
        <v>4000</v>
      </c>
      <c r="C8" s="68">
        <v>4520</v>
      </c>
      <c r="D8" s="68">
        <v>5000</v>
      </c>
      <c r="E8" s="88">
        <f>SUM(E6:E6)</f>
        <v>1000</v>
      </c>
      <c r="F8" s="68"/>
    </row>
    <row r="9" spans="1:6">
      <c r="A9" s="89"/>
      <c r="B9" s="90"/>
      <c r="C9" s="90"/>
      <c r="D9" s="90"/>
      <c r="E9" s="91"/>
      <c r="F9" s="90"/>
    </row>
    <row r="10" spans="1:6">
      <c r="A10" s="67" t="s">
        <v>43</v>
      </c>
      <c r="B10" s="71"/>
      <c r="C10" s="71"/>
      <c r="D10" s="71"/>
      <c r="E10" s="71"/>
      <c r="F10" s="70"/>
    </row>
    <row r="11" spans="1:6">
      <c r="A11" s="72" t="s">
        <v>39</v>
      </c>
      <c r="B11" s="73" t="s">
        <v>2</v>
      </c>
      <c r="C11" s="73" t="s">
        <v>3</v>
      </c>
      <c r="D11" s="73" t="s">
        <v>4</v>
      </c>
      <c r="E11" s="74" t="s">
        <v>5</v>
      </c>
      <c r="F11" s="72" t="s">
        <v>6</v>
      </c>
    </row>
    <row r="12" spans="1:6">
      <c r="A12" s="84" t="s">
        <v>44</v>
      </c>
      <c r="B12" s="82">
        <v>300</v>
      </c>
      <c r="C12" s="82">
        <v>833.5</v>
      </c>
      <c r="D12" s="82">
        <v>1000</v>
      </c>
      <c r="E12" s="83">
        <f t="shared" ref="E12:E17" si="0">B12-D12</f>
        <v>-700</v>
      </c>
      <c r="F12" s="84"/>
    </row>
    <row r="13" spans="1:6">
      <c r="A13" s="84" t="s">
        <v>40</v>
      </c>
      <c r="B13" s="82">
        <v>1000</v>
      </c>
      <c r="C13" s="82">
        <v>898.46</v>
      </c>
      <c r="D13" s="82">
        <v>1000</v>
      </c>
      <c r="E13" s="82">
        <f t="shared" si="0"/>
        <v>0</v>
      </c>
      <c r="F13" s="84"/>
    </row>
    <row r="14" spans="1:6">
      <c r="A14" s="84" t="s">
        <v>45</v>
      </c>
      <c r="B14" s="82">
        <v>3500</v>
      </c>
      <c r="C14" s="82">
        <v>2082</v>
      </c>
      <c r="D14" s="82">
        <v>2082</v>
      </c>
      <c r="E14" s="83">
        <f t="shared" si="0"/>
        <v>1418</v>
      </c>
      <c r="F14" s="84"/>
    </row>
    <row r="15" spans="1:6">
      <c r="A15" s="84" t="s">
        <v>46</v>
      </c>
      <c r="B15" s="82">
        <v>500</v>
      </c>
      <c r="C15" s="82">
        <v>0</v>
      </c>
      <c r="D15" s="82">
        <v>0</v>
      </c>
      <c r="E15" s="82">
        <f t="shared" si="0"/>
        <v>500</v>
      </c>
      <c r="F15" s="84"/>
    </row>
    <row r="16" spans="1:6">
      <c r="A16" s="84" t="s">
        <v>47</v>
      </c>
      <c r="B16" s="82">
        <v>6000</v>
      </c>
      <c r="C16" s="82">
        <v>120</v>
      </c>
      <c r="D16" s="82">
        <v>120</v>
      </c>
      <c r="E16" s="82">
        <f t="shared" si="0"/>
        <v>5880</v>
      </c>
      <c r="F16" s="84"/>
    </row>
    <row r="17" spans="1:6">
      <c r="A17" s="84" t="s">
        <v>48</v>
      </c>
      <c r="B17" s="82">
        <v>500</v>
      </c>
      <c r="C17" s="82">
        <v>670</v>
      </c>
      <c r="D17" s="82">
        <v>1170</v>
      </c>
      <c r="E17" s="83">
        <f t="shared" si="0"/>
        <v>-670</v>
      </c>
      <c r="F17" s="84"/>
    </row>
    <row r="18" spans="1:6">
      <c r="A18" s="84" t="s">
        <v>49</v>
      </c>
      <c r="B18" s="82">
        <v>200</v>
      </c>
      <c r="C18" s="82">
        <v>31.65</v>
      </c>
      <c r="D18" s="82">
        <v>100</v>
      </c>
      <c r="E18" s="83">
        <f>B18-D18</f>
        <v>100</v>
      </c>
      <c r="F18" s="84"/>
    </row>
    <row r="19" spans="1:6">
      <c r="A19" s="84" t="s">
        <v>50</v>
      </c>
      <c r="B19" s="82">
        <v>1500</v>
      </c>
      <c r="C19" s="82">
        <v>1080</v>
      </c>
      <c r="D19" s="82">
        <v>1200</v>
      </c>
      <c r="E19" s="82">
        <f t="shared" ref="E19:E29" si="1">B19-D19</f>
        <v>300</v>
      </c>
      <c r="F19" s="84"/>
    </row>
    <row r="20" spans="1:6">
      <c r="A20" s="84" t="s">
        <v>51</v>
      </c>
      <c r="B20" s="82">
        <v>1000</v>
      </c>
      <c r="C20" s="82">
        <v>3000</v>
      </c>
      <c r="D20" s="82">
        <v>3500</v>
      </c>
      <c r="E20" s="83">
        <f t="shared" si="1"/>
        <v>-2500</v>
      </c>
      <c r="F20" s="84"/>
    </row>
    <row r="21" spans="1:6">
      <c r="A21" s="84" t="s">
        <v>52</v>
      </c>
      <c r="B21" s="82">
        <v>500</v>
      </c>
      <c r="C21" s="82">
        <v>730</v>
      </c>
      <c r="D21" s="82">
        <v>800</v>
      </c>
      <c r="E21" s="83">
        <f t="shared" si="1"/>
        <v>-300</v>
      </c>
      <c r="F21" s="84"/>
    </row>
    <row r="22" spans="1:6">
      <c r="A22" s="84" t="s">
        <v>53</v>
      </c>
      <c r="B22" s="82">
        <v>1000</v>
      </c>
      <c r="C22" s="82">
        <v>1800</v>
      </c>
      <c r="D22" s="82">
        <v>2000</v>
      </c>
      <c r="E22" s="83">
        <f t="shared" si="1"/>
        <v>-1000</v>
      </c>
      <c r="F22" s="84"/>
    </row>
    <row r="23" spans="1:6">
      <c r="A23" s="84" t="s">
        <v>54</v>
      </c>
      <c r="B23" s="82">
        <v>9000</v>
      </c>
      <c r="C23" s="82">
        <v>4248</v>
      </c>
      <c r="D23" s="82">
        <v>9000</v>
      </c>
      <c r="E23" s="82">
        <f t="shared" si="1"/>
        <v>0</v>
      </c>
      <c r="F23" s="84"/>
    </row>
    <row r="24" spans="1:6">
      <c r="A24" s="84" t="s">
        <v>55</v>
      </c>
      <c r="B24" s="82">
        <v>100</v>
      </c>
      <c r="C24" s="82">
        <v>404.7</v>
      </c>
      <c r="D24" s="82">
        <f>750+C24</f>
        <v>1154.7</v>
      </c>
      <c r="E24" s="83">
        <f t="shared" si="1"/>
        <v>-1054.7</v>
      </c>
      <c r="F24" s="84"/>
    </row>
    <row r="25" spans="1:6">
      <c r="A25" s="84" t="s">
        <v>56</v>
      </c>
      <c r="B25" s="82">
        <v>2500</v>
      </c>
      <c r="C25" s="82">
        <v>2500</v>
      </c>
      <c r="D25" s="82">
        <v>4000</v>
      </c>
      <c r="E25" s="83">
        <f t="shared" si="1"/>
        <v>-1500</v>
      </c>
      <c r="F25" s="84" t="s">
        <v>57</v>
      </c>
    </row>
    <row r="26" spans="1:6">
      <c r="A26" s="84" t="s">
        <v>58</v>
      </c>
      <c r="B26" s="82">
        <v>1500</v>
      </c>
      <c r="C26" s="82">
        <v>1320</v>
      </c>
      <c r="D26" s="82">
        <v>1320</v>
      </c>
      <c r="E26" s="82">
        <f t="shared" si="1"/>
        <v>180</v>
      </c>
      <c r="F26" s="84"/>
    </row>
    <row r="27" spans="1:6">
      <c r="A27" s="84" t="s">
        <v>59</v>
      </c>
      <c r="B27" s="82">
        <v>0</v>
      </c>
      <c r="C27" s="82">
        <v>1500</v>
      </c>
      <c r="D27" s="82">
        <v>2500</v>
      </c>
      <c r="E27" s="83">
        <f t="shared" si="1"/>
        <v>-2500</v>
      </c>
      <c r="F27" s="84" t="s">
        <v>60</v>
      </c>
    </row>
    <row r="28" spans="1:6">
      <c r="A28" s="84" t="s">
        <v>61</v>
      </c>
      <c r="B28" s="82">
        <v>0</v>
      </c>
      <c r="C28" s="82">
        <v>1050</v>
      </c>
      <c r="D28" s="82">
        <v>1750</v>
      </c>
      <c r="E28" s="83">
        <f t="shared" si="1"/>
        <v>-1750</v>
      </c>
      <c r="F28" s="84" t="s">
        <v>60</v>
      </c>
    </row>
    <row r="29" spans="1:6">
      <c r="A29" s="84" t="s">
        <v>62</v>
      </c>
      <c r="B29" s="82">
        <v>2500</v>
      </c>
      <c r="C29" s="82">
        <v>1834.6</v>
      </c>
      <c r="D29" s="82">
        <v>3000</v>
      </c>
      <c r="E29" s="83">
        <f t="shared" si="1"/>
        <v>-500</v>
      </c>
      <c r="F29" s="84" t="s">
        <v>63</v>
      </c>
    </row>
    <row r="30" spans="1:6">
      <c r="A30" s="67" t="s">
        <v>64</v>
      </c>
      <c r="B30" s="68">
        <f t="shared" ref="B30:C30" si="2">SUM(B12:B29)</f>
        <v>31600</v>
      </c>
      <c r="C30" s="68">
        <f t="shared" si="2"/>
        <v>24102.91</v>
      </c>
      <c r="D30" s="68">
        <f>SUM(D12:D29)</f>
        <v>35696.699999999997</v>
      </c>
      <c r="E30" s="69">
        <f>SUM(E12:E29)</f>
        <v>-4096.7</v>
      </c>
      <c r="F30" s="70"/>
    </row>
    <row r="31" spans="1:6">
      <c r="A31" s="94"/>
      <c r="B31" s="95"/>
      <c r="C31" s="95"/>
      <c r="D31" s="95"/>
      <c r="E31" s="95"/>
      <c r="F31" s="94"/>
    </row>
    <row r="32" spans="1:6" ht="15" customHeight="1">
      <c r="A32" s="94"/>
      <c r="B32" s="95"/>
      <c r="C32" s="95"/>
      <c r="D32" s="95"/>
      <c r="E32" s="95"/>
      <c r="F32" s="94"/>
    </row>
    <row r="33" spans="1:6" ht="15" customHeight="1">
      <c r="A33" s="94"/>
      <c r="B33" s="95"/>
      <c r="C33" s="95"/>
      <c r="D33" s="95"/>
      <c r="E33" s="95"/>
      <c r="F33" s="94"/>
    </row>
    <row r="34" spans="1:6" ht="15" customHeight="1">
      <c r="A34" s="94"/>
      <c r="B34" s="95"/>
      <c r="C34" s="95"/>
      <c r="D34" s="95"/>
      <c r="E34" s="95"/>
      <c r="F34" s="94"/>
    </row>
    <row r="35" spans="1:6" ht="15" customHeight="1">
      <c r="A35" s="94"/>
      <c r="B35" s="95"/>
      <c r="C35" s="95"/>
      <c r="D35" s="95"/>
      <c r="E35" s="95"/>
      <c r="F35" s="94"/>
    </row>
    <row r="36" spans="1:6" ht="15" customHeight="1">
      <c r="A36" s="92"/>
      <c r="B36" s="93"/>
      <c r="C36" s="93"/>
      <c r="D36" s="93"/>
      <c r="E36" s="93"/>
      <c r="F36" s="92"/>
    </row>
    <row r="37" spans="1:6" ht="15" customHeight="1">
      <c r="A37" s="92"/>
      <c r="B37" s="93"/>
      <c r="C37" s="93"/>
      <c r="D37" s="93"/>
      <c r="E37" s="93"/>
      <c r="F37" s="92"/>
    </row>
    <row r="38" spans="1:6" ht="15" customHeight="1">
      <c r="A38" s="92"/>
      <c r="B38" s="93"/>
      <c r="C38" s="93"/>
      <c r="D38" s="93"/>
      <c r="E38" s="93"/>
      <c r="F38" s="92"/>
    </row>
    <row r="39" spans="1:6" ht="15" customHeight="1">
      <c r="A39" s="92"/>
      <c r="B39" s="93"/>
      <c r="C39" s="93"/>
      <c r="D39" s="93"/>
      <c r="E39" s="93"/>
      <c r="F39" s="92"/>
    </row>
    <row r="40" spans="1:6" ht="15" customHeight="1">
      <c r="A40" s="92"/>
      <c r="B40" s="93"/>
      <c r="C40" s="93"/>
      <c r="D40" s="93"/>
      <c r="E40" s="93"/>
      <c r="F40" s="92"/>
    </row>
    <row r="41" spans="1:6" ht="15" customHeight="1">
      <c r="A41" s="92"/>
      <c r="B41" s="93"/>
      <c r="C41" s="93"/>
      <c r="D41" s="93"/>
      <c r="E41" s="93"/>
      <c r="F41" s="92"/>
    </row>
    <row r="42" spans="1:6" ht="15" customHeight="1">
      <c r="A42" s="92"/>
      <c r="B42" s="93"/>
      <c r="C42" s="93"/>
      <c r="D42" s="93"/>
      <c r="E42" s="93"/>
      <c r="F42" s="92"/>
    </row>
    <row r="43" spans="1:6" ht="15" customHeight="1">
      <c r="A43" s="92"/>
      <c r="B43" s="93"/>
      <c r="C43" s="93"/>
      <c r="D43" s="93"/>
      <c r="E43" s="93"/>
      <c r="F43" s="92"/>
    </row>
    <row r="44" spans="1:6" ht="15" customHeight="1">
      <c r="A44" s="92"/>
      <c r="B44" s="93"/>
      <c r="C44" s="93"/>
      <c r="D44" s="93"/>
      <c r="E44" s="93"/>
      <c r="F44" s="92"/>
    </row>
    <row r="45" spans="1:6" ht="15" customHeight="1">
      <c r="A45" s="92"/>
      <c r="B45" s="93"/>
      <c r="C45" s="93"/>
      <c r="D45" s="93"/>
      <c r="E45" s="93"/>
      <c r="F45" s="92"/>
    </row>
    <row r="46" spans="1:6" ht="15" customHeight="1">
      <c r="A46" s="92"/>
      <c r="B46" s="93"/>
      <c r="C46" s="93"/>
      <c r="D46" s="93"/>
      <c r="E46" s="93"/>
      <c r="F46" s="92"/>
    </row>
    <row r="47" spans="1:6" ht="15" customHeight="1">
      <c r="A47" s="92"/>
      <c r="B47" s="93"/>
      <c r="C47" s="93"/>
      <c r="D47" s="93"/>
      <c r="E47" s="93"/>
      <c r="F47" s="92"/>
    </row>
    <row r="48" spans="1:6" ht="15" customHeight="1">
      <c r="A48" s="92"/>
      <c r="B48" s="93"/>
      <c r="C48" s="93"/>
      <c r="D48" s="93"/>
      <c r="E48" s="93"/>
      <c r="F48" s="92"/>
    </row>
    <row r="49" spans="1:6" ht="15" customHeight="1">
      <c r="A49" s="92"/>
      <c r="B49" s="93"/>
      <c r="C49" s="93"/>
      <c r="D49" s="93"/>
      <c r="E49" s="93"/>
      <c r="F49" s="92"/>
    </row>
    <row r="50" spans="1:6" ht="15" customHeight="1">
      <c r="A50" s="92"/>
      <c r="B50" s="93"/>
      <c r="C50" s="93"/>
      <c r="D50" s="93"/>
      <c r="E50" s="93"/>
      <c r="F50" s="92"/>
    </row>
    <row r="51" spans="1:6" ht="15" customHeight="1">
      <c r="A51" s="92"/>
      <c r="B51" s="93"/>
      <c r="C51" s="93"/>
      <c r="D51" s="93"/>
      <c r="E51" s="93"/>
      <c r="F51" s="92"/>
    </row>
  </sheetData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2:F39"/>
  <sheetViews>
    <sheetView topLeftCell="A28" workbookViewId="0">
      <selection activeCell="E24" sqref="E24"/>
    </sheetView>
  </sheetViews>
  <sheetFormatPr defaultColWidth="9.140625" defaultRowHeight="15"/>
  <cols>
    <col min="1" max="1" width="36" style="17" bestFit="1" customWidth="1"/>
    <col min="2" max="2" width="19.5703125" style="18" customWidth="1"/>
    <col min="3" max="3" width="20.28515625" style="17" bestFit="1" customWidth="1"/>
    <col min="4" max="4" width="16.28515625" style="17" bestFit="1" customWidth="1"/>
    <col min="5" max="5" width="13.42578125" style="17" customWidth="1"/>
    <col min="6" max="6" width="41" style="17" bestFit="1" customWidth="1"/>
    <col min="7" max="16384" width="9.140625" style="17"/>
  </cols>
  <sheetData>
    <row r="2" spans="1:6" ht="15.6">
      <c r="A2"/>
      <c r="B2" s="6"/>
      <c r="C2"/>
      <c r="D2"/>
      <c r="E2"/>
      <c r="F2"/>
    </row>
    <row r="3" spans="1:6" ht="15.6">
      <c r="A3"/>
      <c r="B3" s="16"/>
      <c r="C3"/>
      <c r="D3"/>
      <c r="E3"/>
      <c r="F3"/>
    </row>
    <row r="4" spans="1:6" ht="15.75">
      <c r="A4" s="36" t="s">
        <v>0</v>
      </c>
      <c r="B4" s="46"/>
      <c r="C4" s="46">
        <v>45291</v>
      </c>
      <c r="D4" s="37"/>
      <c r="E4" s="37"/>
      <c r="F4" s="37"/>
    </row>
    <row r="5" spans="1:6" ht="15.75">
      <c r="A5" s="27" t="s">
        <v>65</v>
      </c>
      <c r="B5" s="28" t="s">
        <v>2</v>
      </c>
      <c r="C5" s="29" t="s">
        <v>66</v>
      </c>
      <c r="D5" s="30" t="s">
        <v>4</v>
      </c>
      <c r="E5" s="30" t="s">
        <v>67</v>
      </c>
      <c r="F5" s="28" t="s">
        <v>6</v>
      </c>
    </row>
    <row r="6" spans="1:6" ht="15.6">
      <c r="A6" s="19" t="s">
        <v>68</v>
      </c>
      <c r="B6" s="19">
        <v>11500</v>
      </c>
      <c r="C6" s="19">
        <v>10000</v>
      </c>
      <c r="D6" s="19">
        <v>12500</v>
      </c>
      <c r="E6" s="19">
        <f t="shared" ref="E6:E11" si="0">B6-D6</f>
        <v>-1000</v>
      </c>
      <c r="F6" s="19"/>
    </row>
    <row r="7" spans="1:6" ht="15.6">
      <c r="A7" s="19" t="s">
        <v>69</v>
      </c>
      <c r="B7" s="19">
        <v>18000</v>
      </c>
      <c r="C7" s="19">
        <v>12000</v>
      </c>
      <c r="D7" s="19">
        <v>12500</v>
      </c>
      <c r="E7" s="19">
        <f t="shared" si="0"/>
        <v>5500</v>
      </c>
      <c r="F7" s="19"/>
    </row>
    <row r="8" spans="1:6" ht="15.6">
      <c r="A8" s="19" t="s">
        <v>70</v>
      </c>
      <c r="B8" s="19">
        <v>1000</v>
      </c>
      <c r="C8" s="19">
        <v>410</v>
      </c>
      <c r="D8" s="19">
        <v>610</v>
      </c>
      <c r="E8" s="19">
        <f t="shared" si="0"/>
        <v>390</v>
      </c>
      <c r="F8" s="19"/>
    </row>
    <row r="9" spans="1:6" ht="15.6">
      <c r="A9" s="19" t="s">
        <v>71</v>
      </c>
      <c r="B9" s="19">
        <v>90</v>
      </c>
      <c r="C9" s="19">
        <v>0</v>
      </c>
      <c r="D9" s="19">
        <v>0</v>
      </c>
      <c r="E9" s="19">
        <f t="shared" si="0"/>
        <v>90</v>
      </c>
      <c r="F9" s="19"/>
    </row>
    <row r="10" spans="1:6" ht="15.6">
      <c r="A10" s="19" t="s">
        <v>72</v>
      </c>
      <c r="B10" s="19">
        <v>1000</v>
      </c>
      <c r="C10" s="19">
        <v>0</v>
      </c>
      <c r="D10" s="19">
        <v>0</v>
      </c>
      <c r="E10" s="19">
        <f t="shared" si="0"/>
        <v>1000</v>
      </c>
      <c r="F10" s="19"/>
    </row>
    <row r="11" spans="1:6" ht="15.6">
      <c r="A11" s="19" t="s">
        <v>73</v>
      </c>
      <c r="B11" s="19">
        <v>0</v>
      </c>
      <c r="C11" s="19">
        <v>0</v>
      </c>
      <c r="D11" s="19">
        <v>0</v>
      </c>
      <c r="E11" s="19">
        <f t="shared" si="0"/>
        <v>0</v>
      </c>
      <c r="F11" s="19"/>
    </row>
    <row r="12" spans="1:6" ht="15.6">
      <c r="A12" s="52" t="s">
        <v>10</v>
      </c>
      <c r="B12" s="57">
        <f>SUM(B6:B11)</f>
        <v>31590</v>
      </c>
      <c r="C12" s="57">
        <f>SUM(C6:C11)</f>
        <v>22410</v>
      </c>
      <c r="D12" s="57">
        <f>SUM(D6:D11)</f>
        <v>25610</v>
      </c>
      <c r="E12" s="57">
        <f>SUM(E6:E11)</f>
        <v>5980</v>
      </c>
      <c r="F12" s="57"/>
    </row>
    <row r="13" spans="1:6" ht="15.75">
      <c r="A13" s="63"/>
      <c r="B13" s="64"/>
      <c r="C13" s="64"/>
      <c r="D13" s="64"/>
      <c r="E13" s="64"/>
      <c r="F13" s="64"/>
    </row>
    <row r="14" spans="1:6" ht="15.75">
      <c r="A14" s="52" t="s">
        <v>43</v>
      </c>
      <c r="B14" s="61"/>
      <c r="C14" s="62"/>
      <c r="D14" s="60"/>
      <c r="E14" s="60"/>
      <c r="F14" s="60"/>
    </row>
    <row r="15" spans="1:6">
      <c r="A15" s="58" t="s">
        <v>65</v>
      </c>
      <c r="B15" s="59" t="s">
        <v>2</v>
      </c>
      <c r="C15" s="66" t="s">
        <v>66</v>
      </c>
      <c r="D15" s="59" t="s">
        <v>4</v>
      </c>
      <c r="E15" s="59" t="s">
        <v>67</v>
      </c>
      <c r="F15" s="59" t="s">
        <v>6</v>
      </c>
    </row>
    <row r="16" spans="1:6" ht="15.6">
      <c r="A16" s="5" t="s">
        <v>68</v>
      </c>
      <c r="B16" s="19">
        <v>200</v>
      </c>
      <c r="C16" s="19">
        <v>520</v>
      </c>
      <c r="D16" s="19">
        <v>600</v>
      </c>
      <c r="E16" s="34">
        <f>B16-D16</f>
        <v>-400</v>
      </c>
      <c r="F16" s="24"/>
    </row>
    <row r="17" spans="1:6" ht="15.6">
      <c r="A17" s="5" t="s">
        <v>69</v>
      </c>
      <c r="B17" s="19">
        <v>0</v>
      </c>
      <c r="C17" s="19">
        <v>0</v>
      </c>
      <c r="D17" s="19">
        <v>0</v>
      </c>
      <c r="E17" s="19">
        <v>0</v>
      </c>
      <c r="F17" s="24"/>
    </row>
    <row r="18" spans="1:6" ht="15.6">
      <c r="A18" s="5" t="s">
        <v>70</v>
      </c>
      <c r="B18" s="19">
        <v>0</v>
      </c>
      <c r="C18" s="19">
        <v>0</v>
      </c>
      <c r="D18" s="19">
        <v>0</v>
      </c>
      <c r="E18" s="19">
        <v>0</v>
      </c>
      <c r="F18" s="24"/>
    </row>
    <row r="19" spans="1:6" ht="15.6">
      <c r="A19" s="5" t="s">
        <v>71</v>
      </c>
      <c r="B19" s="19">
        <v>200</v>
      </c>
      <c r="C19" s="19">
        <v>0</v>
      </c>
      <c r="D19" s="19">
        <v>0</v>
      </c>
      <c r="E19" s="19">
        <f>B19-D19</f>
        <v>200</v>
      </c>
      <c r="F19" s="19"/>
    </row>
    <row r="20" spans="1:6" ht="15.6">
      <c r="A20" s="5" t="s">
        <v>72</v>
      </c>
      <c r="B20" s="19">
        <v>0</v>
      </c>
      <c r="C20" s="19">
        <v>0</v>
      </c>
      <c r="D20" s="19">
        <v>0</v>
      </c>
      <c r="E20" s="19">
        <v>0</v>
      </c>
      <c r="F20" s="19"/>
    </row>
    <row r="21" spans="1:6" ht="15.6">
      <c r="A21" s="5" t="s">
        <v>14</v>
      </c>
      <c r="B21" s="19">
        <v>200</v>
      </c>
      <c r="C21" s="19">
        <v>297</v>
      </c>
      <c r="D21" s="19">
        <v>300</v>
      </c>
      <c r="E21" s="34">
        <f>B21-D21</f>
        <v>-100</v>
      </c>
      <c r="F21" s="19"/>
    </row>
    <row r="22" spans="1:6" ht="15.6">
      <c r="A22" s="5" t="s">
        <v>74</v>
      </c>
      <c r="B22" s="19">
        <v>17500</v>
      </c>
      <c r="C22" s="19">
        <v>13653.84</v>
      </c>
      <c r="D22" s="19">
        <v>17067.84</v>
      </c>
      <c r="E22" s="19">
        <f>B22-D22</f>
        <v>432.15999999999985</v>
      </c>
      <c r="F22" s="19"/>
    </row>
    <row r="23" spans="1:6" ht="15.6">
      <c r="A23" s="5" t="s">
        <v>75</v>
      </c>
      <c r="B23" s="19">
        <v>3000</v>
      </c>
      <c r="C23" s="19">
        <v>1024</v>
      </c>
      <c r="D23" s="19">
        <v>1050</v>
      </c>
      <c r="E23" s="34">
        <f>B23-D23</f>
        <v>1950</v>
      </c>
      <c r="F23" s="19"/>
    </row>
    <row r="24" spans="1:6" ht="15.6">
      <c r="A24" s="5" t="s">
        <v>76</v>
      </c>
      <c r="B24" s="19">
        <v>750</v>
      </c>
      <c r="C24" s="19">
        <v>544</v>
      </c>
      <c r="D24" s="19">
        <v>600</v>
      </c>
      <c r="E24" s="19">
        <f>B24-D24</f>
        <v>150</v>
      </c>
      <c r="F24" s="19"/>
    </row>
    <row r="25" spans="1:6" ht="15.6">
      <c r="A25" s="5" t="s">
        <v>77</v>
      </c>
      <c r="B25" s="19">
        <v>0</v>
      </c>
      <c r="C25" s="19">
        <v>0</v>
      </c>
      <c r="D25" s="19">
        <v>0</v>
      </c>
      <c r="E25" s="19">
        <v>0</v>
      </c>
      <c r="F25" s="19"/>
    </row>
    <row r="26" spans="1:6" ht="15.6">
      <c r="A26" s="5" t="s">
        <v>78</v>
      </c>
      <c r="B26" s="19">
        <v>10000</v>
      </c>
      <c r="C26" s="19">
        <v>2604.79</v>
      </c>
      <c r="D26" s="19">
        <v>4700</v>
      </c>
      <c r="E26" s="19">
        <f>B26-D26</f>
        <v>5300</v>
      </c>
      <c r="F26" s="19"/>
    </row>
    <row r="27" spans="1:6" ht="15.6">
      <c r="A27" s="5" t="s">
        <v>79</v>
      </c>
      <c r="B27" s="19">
        <v>1500</v>
      </c>
      <c r="C27" s="19">
        <v>3610</v>
      </c>
      <c r="D27" s="19">
        <v>3610</v>
      </c>
      <c r="E27" s="34">
        <f t="shared" ref="E26:E35" si="1">B27-D27</f>
        <v>-2110</v>
      </c>
      <c r="F27" s="19"/>
    </row>
    <row r="28" spans="1:6" ht="15.6">
      <c r="A28" s="5" t="s">
        <v>80</v>
      </c>
      <c r="B28" s="19">
        <v>200</v>
      </c>
      <c r="C28" s="19">
        <v>118</v>
      </c>
      <c r="D28" s="19">
        <v>283</v>
      </c>
      <c r="E28" s="34">
        <f t="shared" si="1"/>
        <v>-83</v>
      </c>
      <c r="F28" s="19"/>
    </row>
    <row r="29" spans="1:6" ht="15.6">
      <c r="A29" s="5" t="s">
        <v>81</v>
      </c>
      <c r="B29" s="19">
        <v>500</v>
      </c>
      <c r="C29" s="19">
        <v>420</v>
      </c>
      <c r="D29" s="19">
        <v>420</v>
      </c>
      <c r="E29" s="19">
        <f t="shared" si="1"/>
        <v>80</v>
      </c>
      <c r="F29" s="19"/>
    </row>
    <row r="30" spans="1:6" ht="15.6">
      <c r="A30" s="5" t="s">
        <v>82</v>
      </c>
      <c r="B30" s="19">
        <v>2000</v>
      </c>
      <c r="C30" s="19">
        <v>0</v>
      </c>
      <c r="D30" s="19">
        <v>2000</v>
      </c>
      <c r="E30" s="19">
        <f t="shared" si="1"/>
        <v>0</v>
      </c>
      <c r="F30" s="19" t="s">
        <v>83</v>
      </c>
    </row>
    <row r="31" spans="1:6" ht="15.6">
      <c r="A31" s="5" t="s">
        <v>84</v>
      </c>
      <c r="B31" s="19">
        <v>1500</v>
      </c>
      <c r="C31" s="19">
        <v>1110</v>
      </c>
      <c r="D31" s="19">
        <v>1500</v>
      </c>
      <c r="E31" s="19">
        <f t="shared" si="1"/>
        <v>0</v>
      </c>
      <c r="F31" s="19"/>
    </row>
    <row r="32" spans="1:6" ht="15.6">
      <c r="A32" s="5" t="s">
        <v>85</v>
      </c>
      <c r="B32" s="19">
        <v>500</v>
      </c>
      <c r="C32" s="19">
        <v>4225</v>
      </c>
      <c r="D32" s="19">
        <v>4225</v>
      </c>
      <c r="E32" s="34">
        <f t="shared" si="1"/>
        <v>-3725</v>
      </c>
      <c r="F32" s="19" t="s">
        <v>86</v>
      </c>
    </row>
    <row r="33" spans="1:6" ht="15.6">
      <c r="A33" s="5" t="s">
        <v>87</v>
      </c>
      <c r="B33" s="19">
        <v>0</v>
      </c>
      <c r="C33" s="19">
        <v>0</v>
      </c>
      <c r="D33" s="19">
        <v>0</v>
      </c>
      <c r="E33" s="19">
        <f t="shared" si="1"/>
        <v>0</v>
      </c>
      <c r="F33" s="19"/>
    </row>
    <row r="34" spans="1:6" ht="15.6">
      <c r="A34" s="5" t="s">
        <v>88</v>
      </c>
      <c r="B34" s="19">
        <v>500</v>
      </c>
      <c r="C34" s="19">
        <v>260</v>
      </c>
      <c r="D34" s="19">
        <v>380</v>
      </c>
      <c r="E34" s="19">
        <f t="shared" si="1"/>
        <v>120</v>
      </c>
      <c r="F34" s="19"/>
    </row>
    <row r="35" spans="1:6" ht="15.6">
      <c r="A35" s="5" t="s">
        <v>89</v>
      </c>
      <c r="B35" s="19">
        <v>100</v>
      </c>
      <c r="C35" s="19">
        <v>30</v>
      </c>
      <c r="D35" s="19">
        <v>30</v>
      </c>
      <c r="E35" s="19">
        <f t="shared" si="1"/>
        <v>70</v>
      </c>
      <c r="F35" s="19"/>
    </row>
    <row r="36" spans="1:6" ht="15.6">
      <c r="A36" s="52" t="s">
        <v>64</v>
      </c>
      <c r="B36" s="53">
        <f>SUM(B16:B35)</f>
        <v>38650</v>
      </c>
      <c r="C36" s="53">
        <f>SUM(C19:C35)</f>
        <v>27896.63</v>
      </c>
      <c r="D36" s="53">
        <f>SUM(D16:D35)</f>
        <v>36765.839999999997</v>
      </c>
      <c r="E36" s="54">
        <f>SUM(E16:E35)</f>
        <v>1884.1599999999999</v>
      </c>
      <c r="F36" s="55"/>
    </row>
    <row r="37" spans="1:6" ht="15.6">
      <c r="A37"/>
      <c r="B37" s="4"/>
      <c r="C37"/>
      <c r="D37"/>
      <c r="E37"/>
      <c r="F37"/>
    </row>
    <row r="38" spans="1:6" ht="15.6">
      <c r="A38"/>
      <c r="B38" s="4"/>
      <c r="C38"/>
      <c r="D38" s="26"/>
      <c r="E38" s="26"/>
      <c r="F38"/>
    </row>
    <row r="39" spans="1:6" ht="15.6">
      <c r="A39"/>
      <c r="B39" s="4"/>
      <c r="C39"/>
      <c r="D39"/>
      <c r="E39"/>
      <c r="F3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5551-311E-44A1-BFC3-B47630EBB209}">
  <dimension ref="A1:G14"/>
  <sheetViews>
    <sheetView workbookViewId="0">
      <selection activeCell="C19" sqref="C19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  <col min="4" max="4" width="14.5703125" bestFit="1" customWidth="1"/>
    <col min="6" max="6" width="13.85546875" bestFit="1" customWidth="1"/>
    <col min="7" max="7" width="6.42578125" bestFit="1" customWidth="1"/>
  </cols>
  <sheetData>
    <row r="1" spans="1:7" ht="15" customHeight="1">
      <c r="B1" s="22"/>
      <c r="C1" s="22"/>
      <c r="D1" s="4"/>
      <c r="E1" s="4"/>
      <c r="F1" s="4"/>
    </row>
    <row r="2" spans="1:7" ht="15.75">
      <c r="B2" s="22"/>
      <c r="C2" s="22"/>
      <c r="D2" s="4"/>
      <c r="E2" s="4"/>
      <c r="F2" s="4"/>
    </row>
    <row r="3" spans="1:7">
      <c r="A3" s="112" t="s">
        <v>0</v>
      </c>
      <c r="B3" s="108"/>
      <c r="C3" s="106"/>
      <c r="D3" s="106"/>
      <c r="E3" s="106"/>
      <c r="F3" s="106"/>
      <c r="G3" s="107"/>
    </row>
    <row r="4" spans="1:7">
      <c r="A4" s="113"/>
      <c r="B4" s="109" t="s">
        <v>90</v>
      </c>
      <c r="C4" s="110" t="s">
        <v>91</v>
      </c>
      <c r="D4" s="110" t="s">
        <v>92</v>
      </c>
      <c r="E4" s="110" t="s">
        <v>93</v>
      </c>
      <c r="F4" s="110" t="s">
        <v>94</v>
      </c>
      <c r="G4" s="111" t="s">
        <v>95</v>
      </c>
    </row>
    <row r="5" spans="1:7">
      <c r="A5" s="5"/>
      <c r="B5" s="114">
        <v>0</v>
      </c>
      <c r="C5" s="114">
        <v>0</v>
      </c>
      <c r="D5" s="114">
        <v>0</v>
      </c>
      <c r="E5" s="114">
        <v>0</v>
      </c>
      <c r="F5" s="114">
        <v>0</v>
      </c>
      <c r="G5" s="115"/>
    </row>
    <row r="6" spans="1:7">
      <c r="A6" s="99" t="s">
        <v>96</v>
      </c>
      <c r="B6" s="100">
        <v>0</v>
      </c>
      <c r="C6" s="100">
        <v>0</v>
      </c>
      <c r="D6" s="100">
        <v>0</v>
      </c>
      <c r="E6" s="100">
        <v>0</v>
      </c>
      <c r="F6" s="100">
        <v>0</v>
      </c>
      <c r="G6" s="101"/>
    </row>
    <row r="7" spans="1:7">
      <c r="A7" s="97" t="s">
        <v>43</v>
      </c>
      <c r="B7" s="102"/>
      <c r="C7" s="102"/>
      <c r="D7" s="102"/>
      <c r="E7" s="102"/>
      <c r="F7" s="102"/>
      <c r="G7" s="102"/>
    </row>
    <row r="8" spans="1:7">
      <c r="A8" s="99" t="s">
        <v>97</v>
      </c>
      <c r="B8" s="102" t="s">
        <v>90</v>
      </c>
      <c r="C8" s="102" t="s">
        <v>98</v>
      </c>
      <c r="D8" s="102" t="s">
        <v>92</v>
      </c>
      <c r="E8" s="102" t="s">
        <v>93</v>
      </c>
      <c r="F8" s="102" t="s">
        <v>99</v>
      </c>
      <c r="G8" s="102" t="s">
        <v>95</v>
      </c>
    </row>
    <row r="9" spans="1:7">
      <c r="A9" s="5"/>
      <c r="B9" s="103">
        <v>500</v>
      </c>
      <c r="C9" s="103">
        <v>327</v>
      </c>
      <c r="D9" s="103">
        <v>500</v>
      </c>
      <c r="E9" s="103">
        <f>B9-C9</f>
        <v>173</v>
      </c>
      <c r="F9" s="103">
        <v>2000</v>
      </c>
      <c r="G9" s="5"/>
    </row>
    <row r="10" spans="1:7">
      <c r="A10" s="104" t="s">
        <v>100</v>
      </c>
      <c r="B10" s="105">
        <v>500</v>
      </c>
      <c r="C10" s="105">
        <v>327</v>
      </c>
      <c r="D10" s="105">
        <f>SUM(D9)</f>
        <v>500</v>
      </c>
      <c r="E10" s="105">
        <v>173</v>
      </c>
      <c r="F10" s="105">
        <v>2000</v>
      </c>
      <c r="G10" s="101"/>
    </row>
    <row r="11" spans="1:7">
      <c r="C11" s="4"/>
      <c r="D11" s="4"/>
      <c r="E11" s="4"/>
      <c r="F11" s="4"/>
      <c r="G11" s="20"/>
    </row>
    <row r="12" spans="1:7">
      <c r="C12" s="4"/>
      <c r="D12" s="4"/>
      <c r="E12" s="4"/>
      <c r="F12" s="116"/>
    </row>
    <row r="13" spans="1:7">
      <c r="C13" s="20"/>
    </row>
    <row r="14" spans="1:7">
      <c r="B14" s="6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3A1A-1650-4B72-9A93-BB23E581B06F}">
  <dimension ref="A1:G18"/>
  <sheetViews>
    <sheetView workbookViewId="0">
      <selection activeCell="G22" sqref="G22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  <col min="4" max="4" width="14.5703125" bestFit="1" customWidth="1"/>
    <col min="5" max="5" width="9" bestFit="1" customWidth="1"/>
    <col min="6" max="6" width="13.85546875" bestFit="1" customWidth="1"/>
  </cols>
  <sheetData>
    <row r="1" spans="1:7" ht="15" customHeight="1">
      <c r="A1" s="117" t="s">
        <v>0</v>
      </c>
      <c r="B1" s="118"/>
      <c r="C1" s="118"/>
      <c r="D1" s="118"/>
      <c r="E1" s="118"/>
      <c r="F1" s="118"/>
      <c r="G1" s="119"/>
    </row>
    <row r="2" spans="1:7" ht="15" customHeight="1">
      <c r="A2" s="120" t="s">
        <v>101</v>
      </c>
      <c r="B2" s="121" t="s">
        <v>90</v>
      </c>
      <c r="C2" s="121" t="s">
        <v>91</v>
      </c>
      <c r="D2" s="121" t="s">
        <v>92</v>
      </c>
      <c r="E2" s="121" t="s">
        <v>93</v>
      </c>
      <c r="F2" s="122" t="s">
        <v>94</v>
      </c>
      <c r="G2" s="121" t="s">
        <v>95</v>
      </c>
    </row>
    <row r="3" spans="1:7" ht="15" customHeight="1">
      <c r="A3" s="123" t="s">
        <v>102</v>
      </c>
      <c r="B3" s="98">
        <v>0</v>
      </c>
      <c r="C3" s="98">
        <v>0</v>
      </c>
      <c r="D3" s="98">
        <v>0</v>
      </c>
      <c r="E3" s="98">
        <f>B3-D3</f>
        <v>0</v>
      </c>
      <c r="F3" s="124">
        <v>0</v>
      </c>
      <c r="G3" s="5"/>
    </row>
    <row r="4" spans="1:7" ht="15" customHeight="1">
      <c r="A4" s="125" t="s">
        <v>96</v>
      </c>
      <c r="B4" s="126">
        <v>0</v>
      </c>
      <c r="C4" s="126">
        <v>0</v>
      </c>
      <c r="D4" s="126">
        <f>SUM(D3:D3)</f>
        <v>0</v>
      </c>
      <c r="E4" s="126">
        <v>0</v>
      </c>
      <c r="F4" s="127">
        <v>0</v>
      </c>
      <c r="G4" s="119"/>
    </row>
    <row r="5" spans="1:7" ht="15" customHeight="1">
      <c r="A5" s="128"/>
      <c r="B5" s="129"/>
      <c r="C5" s="129"/>
      <c r="D5" s="129"/>
      <c r="E5" s="129"/>
      <c r="F5" s="130"/>
      <c r="G5" s="131"/>
    </row>
    <row r="6" spans="1:7" ht="15" customHeight="1">
      <c r="A6" s="132" t="s">
        <v>43</v>
      </c>
      <c r="B6" s="133"/>
      <c r="C6" s="133"/>
      <c r="D6" s="133"/>
      <c r="E6" s="133"/>
      <c r="F6" s="134"/>
      <c r="G6" s="119"/>
    </row>
    <row r="7" spans="1:7" ht="15" customHeight="1">
      <c r="A7" s="132" t="s">
        <v>103</v>
      </c>
      <c r="B7" s="135" t="s">
        <v>90</v>
      </c>
      <c r="C7" s="135" t="s">
        <v>98</v>
      </c>
      <c r="D7" s="135" t="s">
        <v>92</v>
      </c>
      <c r="E7" s="135" t="s">
        <v>93</v>
      </c>
      <c r="F7" s="136" t="s">
        <v>99</v>
      </c>
      <c r="G7" s="137" t="s">
        <v>104</v>
      </c>
    </row>
    <row r="8" spans="1:7" ht="15" customHeight="1">
      <c r="A8" s="123" t="s">
        <v>105</v>
      </c>
      <c r="B8" s="103">
        <v>1500</v>
      </c>
      <c r="C8" s="103">
        <v>1500</v>
      </c>
      <c r="D8" s="98">
        <v>1500</v>
      </c>
      <c r="E8" s="98">
        <f>B8-D8</f>
        <v>0</v>
      </c>
      <c r="F8" s="124">
        <v>1500</v>
      </c>
      <c r="G8" s="5"/>
    </row>
    <row r="9" spans="1:7" ht="15" customHeight="1">
      <c r="A9" s="123" t="s">
        <v>106</v>
      </c>
      <c r="B9" s="103">
        <v>1500</v>
      </c>
      <c r="C9" s="103">
        <v>1000</v>
      </c>
      <c r="D9" s="98">
        <v>1000</v>
      </c>
      <c r="E9" s="98">
        <f>B9-D9</f>
        <v>500</v>
      </c>
      <c r="F9" s="124">
        <v>1000</v>
      </c>
      <c r="G9" s="5"/>
    </row>
    <row r="10" spans="1:7" ht="15" customHeight="1">
      <c r="A10" s="123" t="s">
        <v>107</v>
      </c>
      <c r="B10" s="103">
        <v>1300</v>
      </c>
      <c r="C10" s="103">
        <v>1731</v>
      </c>
      <c r="D10" s="98">
        <v>1731</v>
      </c>
      <c r="E10" s="138">
        <f>B10-D10</f>
        <v>-431</v>
      </c>
      <c r="F10" s="124">
        <v>3150</v>
      </c>
      <c r="G10" s="5"/>
    </row>
    <row r="11" spans="1:7" ht="15" customHeight="1">
      <c r="A11" s="123" t="s">
        <v>108</v>
      </c>
      <c r="B11" s="103">
        <v>200</v>
      </c>
      <c r="C11" s="103">
        <v>0</v>
      </c>
      <c r="D11" s="98">
        <v>200</v>
      </c>
      <c r="E11" s="98">
        <f>B11-D11</f>
        <v>0</v>
      </c>
      <c r="F11" s="124">
        <v>200</v>
      </c>
      <c r="G11" s="5"/>
    </row>
    <row r="12" spans="1:7" ht="15" customHeight="1">
      <c r="A12" s="123" t="s">
        <v>109</v>
      </c>
      <c r="B12" s="103">
        <v>0</v>
      </c>
      <c r="C12" s="103">
        <v>0</v>
      </c>
      <c r="D12" s="98">
        <v>0</v>
      </c>
      <c r="E12" s="98">
        <v>0</v>
      </c>
      <c r="F12" s="124">
        <v>3500</v>
      </c>
      <c r="G12" s="5"/>
    </row>
    <row r="13" spans="1:7" ht="15" customHeight="1">
      <c r="A13" s="139" t="s">
        <v>110</v>
      </c>
      <c r="B13" s="103">
        <v>0</v>
      </c>
      <c r="C13" s="103">
        <v>0</v>
      </c>
      <c r="D13" s="98">
        <v>0</v>
      </c>
      <c r="E13" s="98">
        <v>0</v>
      </c>
      <c r="F13" s="124">
        <v>3500</v>
      </c>
      <c r="G13" s="5"/>
    </row>
    <row r="14" spans="1:7" ht="15" customHeight="1">
      <c r="A14" s="139" t="s">
        <v>111</v>
      </c>
      <c r="B14" s="103">
        <v>0</v>
      </c>
      <c r="C14" s="103">
        <v>0</v>
      </c>
      <c r="D14" s="98">
        <v>0</v>
      </c>
      <c r="E14" s="98">
        <v>0</v>
      </c>
      <c r="F14" s="124">
        <v>2500</v>
      </c>
      <c r="G14" s="5"/>
    </row>
    <row r="15" spans="1:7" ht="15" customHeight="1">
      <c r="A15" s="139" t="s">
        <v>112</v>
      </c>
      <c r="B15" s="103">
        <v>0</v>
      </c>
      <c r="C15" s="103">
        <v>0</v>
      </c>
      <c r="D15" s="98">
        <v>0</v>
      </c>
      <c r="E15" s="98">
        <v>0</v>
      </c>
      <c r="F15" s="124">
        <v>500</v>
      </c>
      <c r="G15" s="5"/>
    </row>
    <row r="16" spans="1:7" ht="15" customHeight="1">
      <c r="A16" s="139" t="s">
        <v>113</v>
      </c>
      <c r="B16" s="103">
        <v>8000</v>
      </c>
      <c r="C16" s="103">
        <v>8230</v>
      </c>
      <c r="D16" s="98">
        <v>8230</v>
      </c>
      <c r="E16" s="138">
        <f>B16-D16</f>
        <v>-230</v>
      </c>
      <c r="F16" s="124">
        <v>1000</v>
      </c>
      <c r="G16" s="5"/>
    </row>
    <row r="17" spans="1:7" ht="15" customHeight="1">
      <c r="A17" s="125" t="s">
        <v>100</v>
      </c>
      <c r="B17" s="126">
        <f>SUM(B8:B16)</f>
        <v>12500</v>
      </c>
      <c r="C17" s="126">
        <f t="shared" ref="C17:F17" si="0">SUM(C8:C16)</f>
        <v>12461</v>
      </c>
      <c r="D17" s="126">
        <f t="shared" si="0"/>
        <v>12661</v>
      </c>
      <c r="E17" s="140">
        <f>SUM(E8:E16)</f>
        <v>-161</v>
      </c>
      <c r="F17" s="126">
        <f t="shared" si="0"/>
        <v>16850</v>
      </c>
      <c r="G17" s="141"/>
    </row>
    <row r="18" spans="1:7" ht="15" customHeight="1">
      <c r="A18" s="21"/>
      <c r="B18" s="39"/>
      <c r="C18" s="39"/>
      <c r="D18" s="38"/>
      <c r="E18" s="38"/>
      <c r="F18" s="38"/>
      <c r="G18" s="142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CBEB-3138-4902-B6C9-B2E230E5CFB9}">
  <dimension ref="A1:G12"/>
  <sheetViews>
    <sheetView workbookViewId="0">
      <selection activeCell="E2" sqref="E2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</cols>
  <sheetData>
    <row r="1" spans="1:7" ht="15" customHeight="1">
      <c r="B1" s="22"/>
      <c r="C1" s="96" t="s">
        <v>114</v>
      </c>
      <c r="D1" s="22"/>
      <c r="E1" s="4"/>
      <c r="F1" s="4"/>
    </row>
    <row r="2" spans="1:7" ht="15.75">
      <c r="B2" s="22"/>
      <c r="C2" s="96" t="s">
        <v>115</v>
      </c>
      <c r="D2" s="22"/>
      <c r="E2" s="4"/>
      <c r="F2" s="4"/>
    </row>
    <row r="3" spans="1:7">
      <c r="A3" s="143" t="s">
        <v>0</v>
      </c>
      <c r="B3" s="144"/>
      <c r="C3" s="144"/>
      <c r="D3" s="144"/>
      <c r="E3" s="144"/>
      <c r="F3" s="144"/>
      <c r="G3" s="145"/>
    </row>
    <row r="4" spans="1:7" ht="15" customHeight="1">
      <c r="A4" s="146" t="s">
        <v>116</v>
      </c>
      <c r="B4" s="23" t="s">
        <v>90</v>
      </c>
      <c r="C4" s="23" t="s">
        <v>91</v>
      </c>
      <c r="D4" s="23" t="s">
        <v>92</v>
      </c>
      <c r="E4" s="23" t="s">
        <v>93</v>
      </c>
      <c r="F4" s="23" t="s">
        <v>94</v>
      </c>
      <c r="G4" s="23" t="s">
        <v>95</v>
      </c>
    </row>
    <row r="5" spans="1:7" ht="15" customHeight="1">
      <c r="A5" s="147"/>
      <c r="B5" s="98">
        <v>0</v>
      </c>
      <c r="C5" s="98">
        <v>0</v>
      </c>
      <c r="D5" s="98">
        <v>0</v>
      </c>
      <c r="E5" s="98">
        <v>0</v>
      </c>
      <c r="F5" s="98">
        <v>0</v>
      </c>
      <c r="G5" s="5"/>
    </row>
    <row r="6" spans="1:7" ht="15" customHeight="1">
      <c r="A6" s="148" t="s">
        <v>96</v>
      </c>
      <c r="B6" s="149">
        <v>0</v>
      </c>
      <c r="C6" s="149">
        <v>0</v>
      </c>
      <c r="D6" s="149">
        <v>0</v>
      </c>
      <c r="E6" s="149">
        <v>0</v>
      </c>
      <c r="F6" s="149">
        <v>0</v>
      </c>
      <c r="G6" s="145"/>
    </row>
    <row r="7" spans="1:7" ht="15" customHeight="1">
      <c r="A7" s="150"/>
      <c r="B7" s="152"/>
      <c r="C7" s="152"/>
      <c r="D7" s="151"/>
      <c r="E7" s="151"/>
      <c r="F7" s="151"/>
      <c r="G7" s="131"/>
    </row>
    <row r="8" spans="1:7" ht="15" customHeight="1">
      <c r="A8" s="146" t="s">
        <v>43</v>
      </c>
      <c r="B8" s="153"/>
      <c r="C8" s="153"/>
      <c r="D8" s="144"/>
      <c r="E8" s="144"/>
      <c r="F8" s="144"/>
      <c r="G8" s="145"/>
    </row>
    <row r="9" spans="1:7" ht="15" customHeight="1">
      <c r="A9" s="146" t="s">
        <v>116</v>
      </c>
      <c r="B9" s="154" t="s">
        <v>90</v>
      </c>
      <c r="C9" s="154" t="s">
        <v>98</v>
      </c>
      <c r="D9" s="154" t="s">
        <v>92</v>
      </c>
      <c r="E9" s="154" t="s">
        <v>93</v>
      </c>
      <c r="F9" s="154" t="s">
        <v>99</v>
      </c>
      <c r="G9" s="154" t="s">
        <v>95</v>
      </c>
    </row>
    <row r="10" spans="1:7" ht="15" customHeight="1">
      <c r="A10" s="147" t="s">
        <v>117</v>
      </c>
      <c r="B10" s="103">
        <v>5000</v>
      </c>
      <c r="C10" s="103">
        <v>1700</v>
      </c>
      <c r="D10" s="98">
        <v>5000</v>
      </c>
      <c r="E10" s="98">
        <v>0</v>
      </c>
      <c r="F10" s="98">
        <v>5000</v>
      </c>
      <c r="G10" s="5"/>
    </row>
    <row r="11" spans="1:7" ht="15" customHeight="1">
      <c r="A11" s="148" t="s">
        <v>118</v>
      </c>
      <c r="B11" s="149">
        <f>SUM(B10:B10)</f>
        <v>5000</v>
      </c>
      <c r="C11" s="149">
        <v>1700</v>
      </c>
      <c r="D11" s="149">
        <f>SUM(D10:D10)</f>
        <v>5000</v>
      </c>
      <c r="E11" s="149">
        <f>B11-D11</f>
        <v>0</v>
      </c>
      <c r="F11" s="149">
        <v>5000</v>
      </c>
      <c r="G11" s="145"/>
    </row>
    <row r="12" spans="1:7" ht="15" customHeight="1">
      <c r="A12" s="155"/>
      <c r="B12" s="40"/>
      <c r="C12" s="40"/>
      <c r="D12" s="40"/>
      <c r="E12" s="40"/>
      <c r="F12" s="40"/>
      <c r="G12" s="156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6652-0783-4961-B364-68A0EDDA61A5}">
  <dimension ref="A1:G14"/>
  <sheetViews>
    <sheetView workbookViewId="0">
      <selection activeCell="C16" sqref="C16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  <col min="4" max="4" width="14.5703125" bestFit="1" customWidth="1"/>
    <col min="6" max="6" width="13.85546875" bestFit="1" customWidth="1"/>
  </cols>
  <sheetData>
    <row r="1" spans="1:7" ht="15" customHeight="1">
      <c r="C1" s="4"/>
      <c r="D1" s="4"/>
      <c r="E1" s="4"/>
      <c r="F1" s="4"/>
    </row>
    <row r="2" spans="1:7" ht="15.75">
      <c r="A2" s="22"/>
      <c r="B2" s="96" t="s">
        <v>114</v>
      </c>
      <c r="C2" s="22"/>
      <c r="D2" s="4"/>
      <c r="E2" s="4"/>
      <c r="F2" s="4"/>
    </row>
    <row r="3" spans="1:7" ht="15" customHeight="1">
      <c r="A3" s="22"/>
      <c r="B3" s="96" t="s">
        <v>119</v>
      </c>
      <c r="C3" s="22"/>
      <c r="D3" s="4"/>
      <c r="E3" s="4"/>
      <c r="F3" s="4"/>
    </row>
    <row r="4" spans="1:7" ht="15" customHeight="1">
      <c r="A4" s="157" t="s">
        <v>0</v>
      </c>
      <c r="B4" s="158"/>
      <c r="C4" s="158"/>
      <c r="D4" s="158"/>
      <c r="E4" s="158"/>
      <c r="F4" s="158"/>
      <c r="G4" s="159"/>
    </row>
    <row r="5" spans="1:7" ht="15" customHeight="1">
      <c r="A5" s="160" t="s">
        <v>120</v>
      </c>
      <c r="B5" s="161" t="s">
        <v>90</v>
      </c>
      <c r="C5" s="161" t="s">
        <v>91</v>
      </c>
      <c r="D5" s="161" t="s">
        <v>92</v>
      </c>
      <c r="E5" s="161" t="s">
        <v>93</v>
      </c>
      <c r="F5" s="161" t="s">
        <v>94</v>
      </c>
      <c r="G5" s="161" t="s">
        <v>95</v>
      </c>
    </row>
    <row r="6" spans="1:7" ht="15" customHeight="1">
      <c r="A6" s="5" t="s">
        <v>121</v>
      </c>
      <c r="B6" s="98">
        <v>0</v>
      </c>
      <c r="C6" s="98">
        <v>0</v>
      </c>
      <c r="D6" s="98">
        <v>0</v>
      </c>
      <c r="E6" s="98">
        <v>0</v>
      </c>
      <c r="F6" s="98">
        <v>5000</v>
      </c>
      <c r="G6" s="5"/>
    </row>
    <row r="7" spans="1:7" ht="15" customHeight="1">
      <c r="A7" s="162" t="s">
        <v>96</v>
      </c>
      <c r="B7" s="163">
        <v>0</v>
      </c>
      <c r="C7" s="163">
        <v>0</v>
      </c>
      <c r="D7" s="163">
        <v>0</v>
      </c>
      <c r="E7" s="163">
        <v>0</v>
      </c>
      <c r="F7" s="163">
        <v>5000</v>
      </c>
      <c r="G7" s="159"/>
    </row>
    <row r="8" spans="1:7" ht="15" customHeight="1">
      <c r="A8" s="164"/>
      <c r="B8" s="165"/>
      <c r="C8" s="165"/>
      <c r="D8" s="165"/>
      <c r="E8" s="165"/>
      <c r="F8" s="165"/>
      <c r="G8" s="166"/>
    </row>
    <row r="9" spans="1:7" ht="15" customHeight="1">
      <c r="A9" s="162" t="s">
        <v>43</v>
      </c>
      <c r="B9" s="163"/>
      <c r="C9" s="163"/>
      <c r="D9" s="163"/>
      <c r="E9" s="163"/>
      <c r="F9" s="163"/>
      <c r="G9" s="159"/>
    </row>
    <row r="10" spans="1:7" ht="15" customHeight="1">
      <c r="A10" s="160" t="s">
        <v>120</v>
      </c>
      <c r="B10" s="163" t="s">
        <v>90</v>
      </c>
      <c r="C10" s="167" t="s">
        <v>91</v>
      </c>
      <c r="D10" s="163" t="s">
        <v>92</v>
      </c>
      <c r="E10" s="163" t="s">
        <v>93</v>
      </c>
      <c r="F10" s="163" t="s">
        <v>99</v>
      </c>
      <c r="G10" s="163"/>
    </row>
    <row r="11" spans="1:7" ht="15" customHeight="1">
      <c r="A11" s="168"/>
      <c r="B11" s="169">
        <v>0</v>
      </c>
      <c r="C11" s="170">
        <v>0</v>
      </c>
      <c r="D11" s="169">
        <v>0</v>
      </c>
      <c r="E11" s="169">
        <v>0</v>
      </c>
      <c r="F11" s="169">
        <v>5000</v>
      </c>
      <c r="G11" s="24"/>
    </row>
    <row r="12" spans="1:7" ht="15" customHeight="1">
      <c r="A12" s="162" t="s">
        <v>118</v>
      </c>
      <c r="B12" s="158">
        <v>0</v>
      </c>
      <c r="C12" s="158">
        <v>0</v>
      </c>
      <c r="D12" s="158">
        <v>0</v>
      </c>
      <c r="E12" s="158">
        <v>0</v>
      </c>
      <c r="F12" s="158">
        <v>5000</v>
      </c>
      <c r="G12" s="159"/>
    </row>
    <row r="13" spans="1:7" ht="15" customHeight="1">
      <c r="A13" s="63"/>
      <c r="B13" s="151"/>
      <c r="C13" s="151"/>
      <c r="D13" s="151"/>
      <c r="E13" s="151"/>
      <c r="F13" s="151"/>
      <c r="G13" s="131"/>
    </row>
    <row r="14" spans="1:7" ht="15" customHeight="1">
      <c r="C14" s="4"/>
      <c r="D14" s="4"/>
      <c r="E14" s="4"/>
      <c r="F14" s="4"/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G17"/>
  <sheetViews>
    <sheetView tabSelected="1" workbookViewId="0">
      <selection activeCell="F16" sqref="F16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  <col min="4" max="4" width="14.5703125" bestFit="1" customWidth="1"/>
    <col min="5" max="5" width="9" bestFit="1" customWidth="1"/>
    <col min="6" max="6" width="15.5703125" bestFit="1" customWidth="1"/>
  </cols>
  <sheetData>
    <row r="1" spans="1:7" ht="15" customHeight="1">
      <c r="C1" s="4"/>
      <c r="D1" s="4"/>
      <c r="E1" s="22"/>
      <c r="F1" s="96"/>
      <c r="G1" s="22"/>
    </row>
    <row r="2" spans="1:7" ht="15" customHeight="1">
      <c r="B2" s="22"/>
      <c r="C2" s="22"/>
      <c r="D2" s="4"/>
      <c r="E2" s="22"/>
      <c r="F2" s="96"/>
      <c r="G2" s="22"/>
    </row>
    <row r="3" spans="1:7" ht="15" customHeight="1">
      <c r="B3" s="22"/>
      <c r="C3" s="22"/>
      <c r="D3" s="4"/>
      <c r="E3" s="4"/>
      <c r="F3" s="4"/>
    </row>
    <row r="4" spans="1:7" ht="15" customHeight="1">
      <c r="A4" s="171" t="s">
        <v>0</v>
      </c>
      <c r="B4" s="172"/>
      <c r="C4" s="172"/>
      <c r="D4" s="172"/>
      <c r="E4" s="172"/>
      <c r="F4" s="172"/>
      <c r="G4" s="173"/>
    </row>
    <row r="5" spans="1:7" ht="15" customHeight="1">
      <c r="A5" s="174" t="s">
        <v>122</v>
      </c>
      <c r="B5" s="175" t="s">
        <v>90</v>
      </c>
      <c r="C5" s="175" t="s">
        <v>91</v>
      </c>
      <c r="D5" s="176" t="s">
        <v>92</v>
      </c>
      <c r="E5" s="177" t="s">
        <v>93</v>
      </c>
      <c r="F5" s="177" t="s">
        <v>94</v>
      </c>
      <c r="G5" s="177" t="s">
        <v>95</v>
      </c>
    </row>
    <row r="6" spans="1:7" ht="15" customHeight="1">
      <c r="A6" s="5" t="s">
        <v>123</v>
      </c>
      <c r="B6" s="98">
        <v>15000</v>
      </c>
      <c r="C6" s="98">
        <v>15000</v>
      </c>
      <c r="D6" s="35">
        <v>15000</v>
      </c>
      <c r="E6" s="35">
        <v>0</v>
      </c>
      <c r="F6" s="178">
        <v>15000</v>
      </c>
      <c r="G6" s="179" t="s">
        <v>124</v>
      </c>
    </row>
    <row r="7" spans="1:7" ht="15" customHeight="1">
      <c r="A7" s="180" t="s">
        <v>96</v>
      </c>
      <c r="B7" s="181">
        <v>15000</v>
      </c>
      <c r="C7" s="181">
        <v>15000</v>
      </c>
      <c r="D7" s="181">
        <v>15000</v>
      </c>
      <c r="E7" s="181">
        <v>0</v>
      </c>
      <c r="F7" s="181">
        <v>15000</v>
      </c>
      <c r="G7" s="182"/>
    </row>
    <row r="8" spans="1:7" ht="15" customHeight="1">
      <c r="A8" s="155"/>
      <c r="B8" s="40"/>
      <c r="C8" s="40"/>
      <c r="D8" s="40"/>
      <c r="E8" s="40"/>
      <c r="F8" s="40"/>
      <c r="G8" s="156"/>
    </row>
    <row r="9" spans="1:7" ht="15" customHeight="1">
      <c r="A9" s="180" t="s">
        <v>43</v>
      </c>
      <c r="B9" s="183"/>
      <c r="C9" s="183"/>
      <c r="D9" s="181"/>
      <c r="E9" s="181"/>
      <c r="F9" s="181"/>
      <c r="G9" s="184"/>
    </row>
    <row r="10" spans="1:7" ht="15" customHeight="1">
      <c r="A10" s="174" t="s">
        <v>125</v>
      </c>
      <c r="B10" s="185" t="s">
        <v>90</v>
      </c>
      <c r="C10" s="185" t="s">
        <v>91</v>
      </c>
      <c r="D10" s="185" t="s">
        <v>92</v>
      </c>
      <c r="E10" s="185" t="s">
        <v>93</v>
      </c>
      <c r="F10" s="185" t="s">
        <v>126</v>
      </c>
      <c r="G10" s="185" t="s">
        <v>95</v>
      </c>
    </row>
    <row r="11" spans="1:7" ht="15" customHeight="1">
      <c r="A11" s="5" t="s">
        <v>127</v>
      </c>
      <c r="B11" s="169">
        <v>0</v>
      </c>
      <c r="C11" s="103">
        <v>12000</v>
      </c>
      <c r="D11" s="169">
        <v>12000</v>
      </c>
      <c r="E11" s="169">
        <v>0</v>
      </c>
      <c r="F11" s="169">
        <v>15000</v>
      </c>
      <c r="G11" s="169" t="s">
        <v>128</v>
      </c>
    </row>
    <row r="12" spans="1:7" ht="15" customHeight="1">
      <c r="A12" s="5" t="s">
        <v>129</v>
      </c>
      <c r="B12" s="169">
        <v>10000</v>
      </c>
      <c r="C12" s="103">
        <v>5890</v>
      </c>
      <c r="D12" s="169">
        <v>5890</v>
      </c>
      <c r="E12" s="169">
        <f>B12-D12</f>
        <v>4110</v>
      </c>
      <c r="F12" s="169">
        <v>2000</v>
      </c>
      <c r="G12" s="179"/>
    </row>
    <row r="13" spans="1:7" ht="15" customHeight="1">
      <c r="A13" s="5" t="s">
        <v>130</v>
      </c>
      <c r="B13" s="169">
        <v>10000</v>
      </c>
      <c r="C13" s="169">
        <v>1570</v>
      </c>
      <c r="D13" s="169">
        <v>5500</v>
      </c>
      <c r="E13" s="169">
        <f>B13-D13</f>
        <v>4500</v>
      </c>
      <c r="F13" s="169">
        <v>7500</v>
      </c>
      <c r="G13" s="179"/>
    </row>
    <row r="14" spans="1:7" ht="15" customHeight="1">
      <c r="A14" s="180" t="s">
        <v>131</v>
      </c>
      <c r="B14" s="181">
        <f>SUM(B11:B13)</f>
        <v>20000</v>
      </c>
      <c r="C14" s="181">
        <f>SUM(C11:C13)</f>
        <v>19460</v>
      </c>
      <c r="D14" s="181">
        <f>SUM(D11:D13)</f>
        <v>23390</v>
      </c>
      <c r="E14" s="181">
        <f>SUM(E11:E13)</f>
        <v>8610</v>
      </c>
      <c r="F14" s="181">
        <f>SUM(F11:F13)</f>
        <v>24500</v>
      </c>
      <c r="G14" s="184"/>
    </row>
    <row r="15" spans="1:7" ht="15" customHeight="1">
      <c r="C15" s="4"/>
      <c r="D15" s="4"/>
      <c r="E15" s="4"/>
      <c r="F15" s="4"/>
    </row>
    <row r="16" spans="1:7" ht="15" customHeight="1">
      <c r="C16" s="4"/>
      <c r="D16" s="4"/>
      <c r="E16" s="4"/>
      <c r="F16" s="116"/>
    </row>
    <row r="17" spans="3:6" ht="15" customHeight="1">
      <c r="C17" s="4"/>
      <c r="D17" s="4"/>
      <c r="E17" s="4"/>
      <c r="F17" s="4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D19"/>
  <sheetViews>
    <sheetView workbookViewId="0">
      <selection activeCell="D9" sqref="D9"/>
    </sheetView>
  </sheetViews>
  <sheetFormatPr defaultRowHeight="14.45"/>
  <cols>
    <col min="1" max="1" width="34.28515625" customWidth="1"/>
    <col min="2" max="2" width="18.42578125" style="1" bestFit="1" customWidth="1"/>
    <col min="3" max="3" width="15.7109375" bestFit="1" customWidth="1"/>
    <col min="4" max="4" width="10.140625" bestFit="1" customWidth="1"/>
  </cols>
  <sheetData>
    <row r="1" spans="1:4">
      <c r="A1" s="2"/>
    </row>
    <row r="2" spans="1:4" ht="15.75">
      <c r="A2" s="44"/>
      <c r="B2" s="45"/>
    </row>
    <row r="3" spans="1:4">
      <c r="A3" s="36" t="s">
        <v>0</v>
      </c>
      <c r="B3" s="46" t="s">
        <v>132</v>
      </c>
    </row>
    <row r="4" spans="1:4">
      <c r="A4" t="s">
        <v>133</v>
      </c>
      <c r="B4" s="1">
        <v>250668</v>
      </c>
      <c r="C4" t="s">
        <v>134</v>
      </c>
    </row>
    <row r="5" spans="1:4">
      <c r="A5" t="s">
        <v>135</v>
      </c>
      <c r="B5" s="1">
        <v>4520</v>
      </c>
    </row>
    <row r="6" spans="1:4">
      <c r="A6" t="s">
        <v>136</v>
      </c>
      <c r="B6" s="1">
        <v>22410</v>
      </c>
    </row>
    <row r="7" spans="1:4">
      <c r="A7" t="s">
        <v>116</v>
      </c>
      <c r="B7" s="1">
        <v>0</v>
      </c>
    </row>
    <row r="8" spans="1:4">
      <c r="A8" s="2" t="s">
        <v>137</v>
      </c>
      <c r="B8" s="3">
        <f>SUM(B4:B7)</f>
        <v>277598</v>
      </c>
    </row>
    <row r="10" spans="1:4">
      <c r="A10" s="36" t="s">
        <v>138</v>
      </c>
      <c r="B10" s="46" t="s">
        <v>139</v>
      </c>
    </row>
    <row r="11" spans="1:4">
      <c r="A11" t="s">
        <v>133</v>
      </c>
      <c r="B11" s="1">
        <v>149009</v>
      </c>
      <c r="D11" s="1"/>
    </row>
    <row r="12" spans="1:4">
      <c r="A12" t="s">
        <v>135</v>
      </c>
      <c r="B12" s="1">
        <v>24103</v>
      </c>
      <c r="D12" s="1"/>
    </row>
    <row r="13" spans="1:4">
      <c r="A13" t="s">
        <v>140</v>
      </c>
      <c r="B13" s="1">
        <v>27896</v>
      </c>
      <c r="D13" s="1"/>
    </row>
    <row r="14" spans="1:4">
      <c r="A14" t="s">
        <v>141</v>
      </c>
      <c r="B14" s="1">
        <v>23749</v>
      </c>
      <c r="D14" s="1"/>
    </row>
    <row r="15" spans="1:4">
      <c r="A15" s="2" t="s">
        <v>137</v>
      </c>
      <c r="B15" s="3">
        <f>SUM(B11:B14)</f>
        <v>224757</v>
      </c>
      <c r="D15" s="3"/>
    </row>
    <row r="16" spans="1:4">
      <c r="D16" s="1"/>
    </row>
    <row r="17" spans="1:4" ht="15">
      <c r="A17" s="36" t="s">
        <v>142</v>
      </c>
      <c r="B17" s="56">
        <f>B8-B15</f>
        <v>52841</v>
      </c>
      <c r="D17" s="1"/>
    </row>
    <row r="18" spans="1:4">
      <c r="D18" s="1"/>
    </row>
    <row r="19" spans="1:4">
      <c r="D19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  <MediaLengthInSeconds xmlns="a457131d-61a3-44f9-9b5c-919493fa1f1e" xsi:nil="true"/>
  </documentManagement>
</p:properties>
</file>

<file path=customXml/itemProps1.xml><?xml version="1.0" encoding="utf-8"?>
<ds:datastoreItem xmlns:ds="http://schemas.openxmlformats.org/officeDocument/2006/customXml" ds:itemID="{774DD2E0-4E42-4F81-8037-0718E9609904}"/>
</file>

<file path=customXml/itemProps2.xml><?xml version="1.0" encoding="utf-8"?>
<ds:datastoreItem xmlns:ds="http://schemas.openxmlformats.org/officeDocument/2006/customXml" ds:itemID="{F318FCBE-436A-451C-A8D8-FCF15E6218A2}"/>
</file>

<file path=customXml/itemProps3.xml><?xml version="1.0" encoding="utf-8"?>
<ds:datastoreItem xmlns:ds="http://schemas.openxmlformats.org/officeDocument/2006/customXml" ds:itemID="{6D229BC5-6605-4B84-95B8-C574DFFA9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2024-01-15T13:42:09Z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