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23" documentId="8_{C091C168-B9B4-4F8B-8E1A-5AF6FEF2CF94}" xr6:coauthVersionLast="47" xr6:coauthVersionMax="47" xr10:uidLastSave="{DE552709-9FFE-460E-90E2-39BCB9B2D6BF}"/>
  <bookViews>
    <workbookView xWindow="-120" yWindow="-120" windowWidth="29040" windowHeight="15840" xr2:uid="{2BB3BC68-8588-4363-AB4B-22767E652F05}"/>
  </bookViews>
  <sheets>
    <sheet name="May L &amp; A 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E24" i="1"/>
  <c r="D24" i="1"/>
  <c r="B24" i="1"/>
  <c r="I23" i="1"/>
  <c r="G23" i="1"/>
  <c r="F23" i="1"/>
  <c r="I22" i="1"/>
  <c r="G22" i="1"/>
  <c r="F22" i="1"/>
  <c r="I21" i="1"/>
  <c r="G21" i="1"/>
  <c r="F21" i="1"/>
  <c r="I20" i="1"/>
  <c r="G20" i="1"/>
  <c r="F20" i="1"/>
  <c r="I19" i="1"/>
  <c r="G19" i="1"/>
  <c r="F19" i="1"/>
  <c r="I18" i="1"/>
  <c r="G18" i="1"/>
  <c r="I17" i="1"/>
  <c r="G17" i="1"/>
  <c r="F17" i="1"/>
  <c r="I16" i="1"/>
  <c r="G16" i="1"/>
  <c r="F16" i="1"/>
  <c r="I15" i="1"/>
  <c r="G15" i="1"/>
  <c r="F15" i="1"/>
  <c r="I14" i="1"/>
  <c r="G14" i="1"/>
  <c r="F14" i="1"/>
  <c r="I13" i="1"/>
  <c r="G13" i="1"/>
  <c r="F13" i="1"/>
  <c r="I12" i="1"/>
  <c r="G12" i="1"/>
  <c r="F12" i="1"/>
  <c r="I11" i="1"/>
  <c r="G11" i="1"/>
  <c r="F11" i="1"/>
  <c r="I10" i="1"/>
  <c r="G10" i="1"/>
  <c r="F10" i="1"/>
  <c r="I9" i="1"/>
  <c r="G9" i="1"/>
  <c r="F9" i="1"/>
  <c r="I8" i="1"/>
  <c r="G8" i="1"/>
  <c r="G24" i="1" s="1"/>
  <c r="F8" i="1"/>
  <c r="F24" i="1" s="1"/>
  <c r="H6" i="1"/>
  <c r="E6" i="1"/>
  <c r="D6" i="1"/>
  <c r="B6" i="1"/>
  <c r="I5" i="1"/>
  <c r="G5" i="1"/>
  <c r="I4" i="1"/>
  <c r="I6" i="1" s="1"/>
  <c r="G4" i="1"/>
  <c r="F4" i="1"/>
  <c r="F6" i="1" s="1"/>
  <c r="G3" i="1"/>
  <c r="G6" i="1" l="1"/>
  <c r="I24" i="1"/>
</calcChain>
</file>

<file path=xl/sharedStrings.xml><?xml version="1.0" encoding="utf-8"?>
<sst xmlns="http://schemas.openxmlformats.org/spreadsheetml/2006/main" count="39" uniqueCount="35">
  <si>
    <t>Management Accounts May  2024 L &amp; A</t>
  </si>
  <si>
    <t xml:space="preserve">Income </t>
  </si>
  <si>
    <t>Budget 2024/25</t>
  </si>
  <si>
    <t>Notes</t>
  </si>
  <si>
    <t>To Date</t>
  </si>
  <si>
    <t>Forecast</t>
  </si>
  <si>
    <t xml:space="preserve">Variance </t>
  </si>
  <si>
    <t>May</t>
  </si>
  <si>
    <t xml:space="preserve">Limes Shed </t>
  </si>
  <si>
    <t xml:space="preserve">Limes Cemetery </t>
  </si>
  <si>
    <t xml:space="preserve">Play Equipment Grant </t>
  </si>
  <si>
    <t>Total Income</t>
  </si>
  <si>
    <t xml:space="preserve">Expenditure </t>
  </si>
  <si>
    <t xml:space="preserve"> </t>
  </si>
  <si>
    <t>Holy Cross Church Yard</t>
  </si>
  <si>
    <t>Crumbling wall costs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</si>
  <si>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</si>
  <si>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</si>
  <si>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</si>
  <si>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</si>
  <si>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</si>
  <si>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Half offset by Grant Income</t>
  </si>
  <si>
    <t>Play Equip Maintenance</t>
  </si>
  <si>
    <t xml:space="preserve">Bench Maintenance </t>
  </si>
  <si>
    <t>Bio-diversity</t>
  </si>
  <si>
    <t>Biga's Q: How come the 'To Date' figure is less than the 'May' figure?</t>
  </si>
  <si>
    <t xml:space="preserve">Grass Cutting </t>
  </si>
  <si>
    <t>Playground Inspection</t>
  </si>
  <si>
    <t>Bin Collection</t>
  </si>
  <si>
    <t>2023 Inc coronation £906</t>
  </si>
  <si>
    <t xml:space="preserve">War Memorial Maintenance </t>
  </si>
  <si>
    <t>Van  Lease</t>
  </si>
  <si>
    <t xml:space="preserve">Moved from Admin </t>
  </si>
  <si>
    <t>Van Fuel</t>
  </si>
  <si>
    <t xml:space="preserve">Total 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</si>
</sst>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;[Red]\-&quot;£&quot;#,##0"/>
    <numFmt numFmtId="165" formatCode="&quot;£&quot;#,##0"/>
    <numFmt numFmtId="166" formatCode="&quot;£&quot;#,##0.00"/>
  </numFmts>
  <fonts count="4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2" borderId="1" xfId="0" applyFont="1" applyFill="1" applyBorder="1"/>
    <xf numFmtId="164" fontId="3" fillId="3" borderId="1" xfId="0" applyNumberFormat="1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2" fillId="0" borderId="1" xfId="0" applyFont="1" applyBorder="1"/>
    <xf numFmtId="165" fontId="2" fillId="4" borderId="1" xfId="0" applyNumberFormat="1" applyFont="1" applyFill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0" fontId="1" fillId="6" borderId="1" xfId="0" applyFont="1" applyFill="1" applyBorder="1"/>
    <xf numFmtId="164" fontId="2" fillId="6" borderId="1" xfId="0" applyNumberFormat="1" applyFont="1" applyFill="1" applyBorder="1"/>
    <xf numFmtId="165" fontId="2" fillId="4" borderId="3" xfId="0" applyNumberFormat="1" applyFont="1" applyFill="1" applyBorder="1"/>
    <xf numFmtId="0" fontId="2" fillId="2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vertical="center"/>
    </xf>
    <xf numFmtId="164" fontId="3" fillId="3" borderId="5" xfId="0" applyNumberFormat="1" applyFont="1" applyFill="1" applyBorder="1"/>
    <xf numFmtId="165" fontId="2" fillId="4" borderId="1" xfId="0" applyNumberFormat="1" applyFont="1" applyFill="1" applyBorder="1" applyAlignment="1">
      <alignment vertical="center"/>
    </xf>
    <xf numFmtId="166" fontId="2" fillId="0" borderId="1" xfId="0" applyNumberFormat="1" applyFont="1" applyBorder="1"/>
    <xf numFmtId="165" fontId="2" fillId="4" borderId="0" xfId="0" applyNumberFormat="1" applyFont="1" applyFill="1"/>
    <xf numFmtId="165" fontId="3" fillId="5" borderId="0" xfId="0" applyNumberFormat="1" applyFont="1" applyFill="1"/>
    <xf numFmtId="0" fontId="2" fillId="4" borderId="0" xfId="0" applyFont="1" applyFill="1"/>
    <xf numFmtId="165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enHiscock\OneDrive%20-%20Cowbridge%20Town%20Council\Desktop\Finance\May%20Management%20Accounts.xlsx" TargetMode="External"/><Relationship Id="rId1" Type="http://schemas.openxmlformats.org/officeDocument/2006/relationships/externalLinkPath" Target="/Users/KarenHiscock/OneDrive%20-%20Cowbridge%20Town%20Council/Desktop/Finance/May%20Management%20Accou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 Sheet"/>
      <sheetName val="Administration  "/>
      <sheetName val="L &amp; A"/>
      <sheetName val="Town Hall"/>
      <sheetName val="Sheet1"/>
      <sheetName val="Health &amp; Safety"/>
      <sheetName val="Civic"/>
      <sheetName val="Grants"/>
      <sheetName val="Community Plan"/>
      <sheetName val="Christmas"/>
    </sheetNames>
    <sheetDataSet>
      <sheetData sheetId="0"/>
      <sheetData sheetId="1"/>
      <sheetData sheetId="2"/>
      <sheetData sheetId="3"/>
      <sheetData sheetId="4">
        <row r="63">
          <cell r="G63">
            <v>4583.37</v>
          </cell>
          <cell r="P63">
            <v>1833.37</v>
          </cell>
        </row>
        <row r="65">
          <cell r="P65">
            <v>4583.37</v>
          </cell>
        </row>
        <row r="67">
          <cell r="P67">
            <v>458.37</v>
          </cell>
        </row>
        <row r="69">
          <cell r="P69">
            <v>3666.63</v>
          </cell>
        </row>
        <row r="73">
          <cell r="P73">
            <v>183.37</v>
          </cell>
        </row>
        <row r="75">
          <cell r="P75">
            <v>916.63</v>
          </cell>
        </row>
        <row r="77">
          <cell r="P77">
            <v>2750</v>
          </cell>
        </row>
        <row r="79">
          <cell r="P79">
            <v>1210</v>
          </cell>
        </row>
        <row r="81">
          <cell r="P81">
            <v>2750</v>
          </cell>
        </row>
        <row r="83">
          <cell r="P83">
            <v>2750</v>
          </cell>
        </row>
        <row r="87">
          <cell r="P87">
            <v>2750</v>
          </cell>
        </row>
        <row r="89">
          <cell r="P89">
            <v>2291.63</v>
          </cell>
        </row>
        <row r="93">
          <cell r="P93">
            <v>36666.629999999997</v>
          </cell>
        </row>
        <row r="95">
          <cell r="P95">
            <v>1375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752-F089-44AA-BEFA-E96F91E63CDB}">
  <dimension ref="A1:N26"/>
  <sheetViews>
    <sheetView tabSelected="1" workbookViewId="0">
      <pane xSplit="1" ySplit="2" topLeftCell="B3" activePane="bottomRight" state="frozen"/>
      <selection pane="bottomRight" activeCell="H12" sqref="H12"/>
      <selection pane="bottomLeft"/>
      <selection pane="topRight"/>
    </sheetView>
  </sheetViews>
  <sheetFormatPr defaultColWidth="9.140625" defaultRowHeight="15"/>
  <cols>
    <col min="1" max="1" width="36.42578125" style="2" customWidth="1"/>
    <col min="2" max="2" width="17.7109375" style="23" bestFit="1" customWidth="1"/>
    <col min="3" max="3" width="17.7109375" style="23" hidden="1" customWidth="1"/>
    <col min="4" max="4" width="37.5703125" style="2" hidden="1" customWidth="1"/>
    <col min="5" max="6" width="13.85546875" style="2" customWidth="1"/>
    <col min="7" max="7" width="14.140625" style="2" customWidth="1"/>
    <col min="8" max="8" width="14.85546875" style="2" customWidth="1"/>
    <col min="9" max="9" width="12.7109375" style="2" customWidth="1"/>
    <col min="10" max="10" width="37.42578125" style="2" customWidth="1"/>
    <col min="11" max="16384" width="9.140625" style="2"/>
  </cols>
  <sheetData>
    <row r="1" spans="1:14" ht="15.75">
      <c r="A1" s="1" t="s">
        <v>0</v>
      </c>
      <c r="B1" s="2"/>
      <c r="C1" s="2"/>
      <c r="D1" s="3"/>
    </row>
    <row r="2" spans="1:14">
      <c r="A2" s="4" t="s">
        <v>1</v>
      </c>
      <c r="B2" s="6" t="s">
        <v>2</v>
      </c>
      <c r="C2" s="7"/>
      <c r="D2" s="7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6</v>
      </c>
      <c r="J2" s="6" t="s">
        <v>3</v>
      </c>
    </row>
    <row r="3" spans="1:14">
      <c r="A3" s="8" t="s">
        <v>8</v>
      </c>
      <c r="B3" s="9">
        <v>0</v>
      </c>
      <c r="C3" s="9"/>
      <c r="D3" s="8"/>
      <c r="E3" s="10">
        <v>0</v>
      </c>
      <c r="F3" s="10">
        <v>0</v>
      </c>
      <c r="G3" s="10">
        <f>E3-B3</f>
        <v>0</v>
      </c>
      <c r="H3" s="10">
        <v>0</v>
      </c>
      <c r="I3" s="10">
        <v>0</v>
      </c>
      <c r="J3" s="11"/>
    </row>
    <row r="4" spans="1:14">
      <c r="A4" s="8" t="s">
        <v>9</v>
      </c>
      <c r="B4" s="9">
        <v>5000</v>
      </c>
      <c r="C4" s="9"/>
      <c r="D4" s="8"/>
      <c r="E4" s="10">
        <v>1620</v>
      </c>
      <c r="F4" s="10">
        <f>[1]Sheet1!G63</f>
        <v>4583.37</v>
      </c>
      <c r="G4" s="10">
        <f>E4-B4</f>
        <v>-3380</v>
      </c>
      <c r="H4" s="10">
        <v>1345</v>
      </c>
      <c r="I4" s="10">
        <f>H4-B4</f>
        <v>-3655</v>
      </c>
      <c r="J4" s="11"/>
    </row>
    <row r="5" spans="1:14">
      <c r="A5" s="8" t="s">
        <v>10</v>
      </c>
      <c r="B5" s="9">
        <v>20000</v>
      </c>
      <c r="C5" s="9"/>
      <c r="D5" s="8"/>
      <c r="E5" s="12">
        <v>0</v>
      </c>
      <c r="F5" s="12">
        <v>20000</v>
      </c>
      <c r="G5" s="10">
        <f>E5-B5</f>
        <v>-20000</v>
      </c>
      <c r="H5" s="10">
        <v>0</v>
      </c>
      <c r="I5" s="10">
        <f>H5-B5</f>
        <v>-20000</v>
      </c>
      <c r="J5" s="13"/>
    </row>
    <row r="6" spans="1:14" ht="15.75">
      <c r="A6" s="14" t="s">
        <v>11</v>
      </c>
      <c r="B6" s="15">
        <f t="shared" ref="B6:I6" si="0">SUM(B3:B5)</f>
        <v>25000</v>
      </c>
      <c r="C6" s="15"/>
      <c r="D6" s="15">
        <f t="shared" si="0"/>
        <v>0</v>
      </c>
      <c r="E6" s="15">
        <f t="shared" si="0"/>
        <v>1620</v>
      </c>
      <c r="F6" s="15">
        <f t="shared" si="0"/>
        <v>24583.37</v>
      </c>
      <c r="G6" s="15">
        <f t="shared" si="0"/>
        <v>-23380</v>
      </c>
      <c r="H6" s="15">
        <f t="shared" si="0"/>
        <v>1345</v>
      </c>
      <c r="I6" s="15">
        <f t="shared" si="0"/>
        <v>-23655</v>
      </c>
      <c r="J6" s="16"/>
    </row>
    <row r="7" spans="1:14">
      <c r="A7" s="17" t="s">
        <v>12</v>
      </c>
      <c r="B7" s="18"/>
      <c r="C7" s="26"/>
      <c r="D7" s="19"/>
      <c r="E7" s="5"/>
      <c r="F7" s="5"/>
      <c r="G7" s="5"/>
      <c r="H7" s="5"/>
      <c r="I7" s="20"/>
      <c r="J7" s="21"/>
    </row>
    <row r="8" spans="1:14">
      <c r="A8" s="8" t="s">
        <v>9</v>
      </c>
      <c r="B8" s="9">
        <v>2000</v>
      </c>
      <c r="C8" s="9"/>
      <c r="D8" s="8"/>
      <c r="E8" s="10">
        <v>57.33</v>
      </c>
      <c r="F8" s="10">
        <f>[1]Sheet1!P63</f>
        <v>1833.37</v>
      </c>
      <c r="G8" s="10">
        <f>B8-E8</f>
        <v>1942.67</v>
      </c>
      <c r="H8" s="10">
        <v>19</v>
      </c>
      <c r="I8" s="10">
        <f>B8-H8</f>
        <v>1981</v>
      </c>
      <c r="J8" s="11"/>
      <c r="N8" s="2" t="s">
        <v>13</v>
      </c>
    </row>
    <row r="9" spans="1:14">
      <c r="A9" s="8" t="s">
        <v>14</v>
      </c>
      <c r="B9" s="9">
        <v>5000</v>
      </c>
      <c r="C9" s="9"/>
      <c r="D9" s="8" t="s">
        <v>15</v>
      </c>
      <c r="E9" s="10">
        <v>0</v>
      </c>
      <c r="F9" s="10">
        <f>[1]Sheet1!P65</f>
        <v>4583.37</v>
      </c>
      <c r="G9" s="10">
        <f>B9-E9</f>
        <v>5000</v>
      </c>
      <c r="H9" s="10">
        <v>0</v>
      </c>
      <c r="I9" s="10">
        <f>B9-H9</f>
        <v>5000</v>
      </c>
      <c r="J9" s="11"/>
    </row>
    <row r="10" spans="1:14">
      <c r="A10" s="8" t="s">
        <v>16</v>
      </c>
      <c r="B10" s="9">
        <v>500</v>
      </c>
      <c r="C10" s="9"/>
      <c r="D10" s="8"/>
      <c r="E10" s="10">
        <v>25.21</v>
      </c>
      <c r="F10" s="10">
        <f>[1]Sheet1!P67</f>
        <v>458.37</v>
      </c>
      <c r="G10" s="10">
        <f>B10-E10</f>
        <v>474.79</v>
      </c>
      <c r="H10" s="10">
        <v>0</v>
      </c>
      <c r="I10" s="10">
        <f>B10-H10</f>
        <v>500</v>
      </c>
      <c r="J10" s="11"/>
    </row>
    <row r="11" spans="1:14">
      <c r="A11" s="8" t="s">
        <v>17</v>
      </c>
      <c r="B11" s="9">
        <v>4000</v>
      </c>
      <c r="C11" s="9"/>
      <c r="D11" s="8"/>
      <c r="E11" s="10">
        <v>32.1</v>
      </c>
      <c r="F11" s="10">
        <f>[1]Sheet1!P69</f>
        <v>3666.63</v>
      </c>
      <c r="G11" s="10">
        <f>B11-E11</f>
        <v>3967.9</v>
      </c>
      <c r="H11" s="10">
        <v>0</v>
      </c>
      <c r="I11" s="10">
        <f>B11-H11</f>
        <v>4000</v>
      </c>
      <c r="J11" s="11"/>
    </row>
    <row r="12" spans="1:14">
      <c r="A12" s="8" t="s">
        <v>18</v>
      </c>
      <c r="B12" s="9">
        <v>3000</v>
      </c>
      <c r="C12" s="9"/>
      <c r="D12" s="8"/>
      <c r="E12" s="10">
        <v>95</v>
      </c>
      <c r="F12" s="10">
        <f>[1]Sheet1!P71</f>
        <v>0</v>
      </c>
      <c r="G12" s="10">
        <f>B12-E12</f>
        <v>2905</v>
      </c>
      <c r="H12" s="10">
        <v>95</v>
      </c>
      <c r="I12" s="10">
        <f>B12-H12</f>
        <v>2905</v>
      </c>
      <c r="J12" s="11"/>
    </row>
    <row r="13" spans="1:14">
      <c r="A13" s="8" t="s">
        <v>19</v>
      </c>
      <c r="B13" s="9">
        <v>200</v>
      </c>
      <c r="C13" s="9"/>
      <c r="D13" s="8"/>
      <c r="E13" s="10">
        <v>0</v>
      </c>
      <c r="F13" s="10">
        <f>[1]Sheet1!P73</f>
        <v>183.37</v>
      </c>
      <c r="G13" s="10">
        <f>B13-E13</f>
        <v>200</v>
      </c>
      <c r="H13" s="10">
        <v>0</v>
      </c>
      <c r="I13" s="10">
        <f>B13-H13</f>
        <v>200</v>
      </c>
      <c r="J13" s="11"/>
    </row>
    <row r="14" spans="1:14">
      <c r="A14" s="8" t="s">
        <v>20</v>
      </c>
      <c r="B14" s="9">
        <v>40000</v>
      </c>
      <c r="C14" s="9"/>
      <c r="D14" s="22" t="s">
        <v>21</v>
      </c>
      <c r="E14" s="10">
        <v>159.83000000000001</v>
      </c>
      <c r="F14" s="10">
        <f>[1]Sheet1!P93</f>
        <v>36666.629999999997</v>
      </c>
      <c r="G14" s="10">
        <f>B14-E14</f>
        <v>39840.17</v>
      </c>
      <c r="H14" s="10">
        <v>159.83000000000001</v>
      </c>
      <c r="I14" s="10">
        <f>B14-H14</f>
        <v>39840.17</v>
      </c>
      <c r="J14" s="11"/>
    </row>
    <row r="15" spans="1:14">
      <c r="A15" s="8" t="s">
        <v>22</v>
      </c>
      <c r="B15" s="9">
        <v>3000</v>
      </c>
      <c r="C15" s="9"/>
      <c r="D15" s="8"/>
      <c r="E15" s="10">
        <v>0</v>
      </c>
      <c r="F15" s="10">
        <f>[1]Sheet1!P81</f>
        <v>2750</v>
      </c>
      <c r="G15" s="10">
        <f>B15-E15</f>
        <v>3000</v>
      </c>
      <c r="H15" s="10">
        <v>0</v>
      </c>
      <c r="I15" s="10">
        <f>B15-H15</f>
        <v>3000</v>
      </c>
      <c r="J15" s="11"/>
    </row>
    <row r="16" spans="1:14">
      <c r="A16" s="8" t="s">
        <v>23</v>
      </c>
      <c r="B16" s="9">
        <v>1000</v>
      </c>
      <c r="C16" s="9"/>
      <c r="D16" s="8"/>
      <c r="E16" s="10">
        <v>0</v>
      </c>
      <c r="F16" s="10">
        <f>[1]Sheet1!P75</f>
        <v>916.63</v>
      </c>
      <c r="G16" s="10">
        <f>B16-E16</f>
        <v>1000</v>
      </c>
      <c r="H16" s="10">
        <v>0</v>
      </c>
      <c r="I16" s="10">
        <f>B16-H16</f>
        <v>1000</v>
      </c>
      <c r="J16" s="11"/>
    </row>
    <row r="17" spans="1:11">
      <c r="A17" s="8" t="s">
        <v>24</v>
      </c>
      <c r="B17" s="9">
        <v>3000</v>
      </c>
      <c r="C17" s="9"/>
      <c r="D17" s="8"/>
      <c r="E17" s="10">
        <v>132.78</v>
      </c>
      <c r="F17" s="10">
        <f>[1]Sheet1!P77</f>
        <v>2750</v>
      </c>
      <c r="G17" s="10">
        <f>B17-E17</f>
        <v>2867.22</v>
      </c>
      <c r="H17" s="10">
        <v>1298.93</v>
      </c>
      <c r="I17" s="10">
        <f>B17-H17</f>
        <v>1701.07</v>
      </c>
      <c r="J17" s="11" t="s">
        <v>25</v>
      </c>
    </row>
    <row r="18" spans="1:11">
      <c r="A18" s="8" t="s">
        <v>26</v>
      </c>
      <c r="B18" s="9">
        <v>9000</v>
      </c>
      <c r="C18" s="9"/>
      <c r="D18" s="8"/>
      <c r="E18" s="10">
        <v>2124</v>
      </c>
      <c r="F18" s="10">
        <v>9000</v>
      </c>
      <c r="G18" s="10">
        <f>B18-E18</f>
        <v>6876</v>
      </c>
      <c r="H18" s="10">
        <v>2124</v>
      </c>
      <c r="I18" s="10">
        <f>B18-H18</f>
        <v>6876</v>
      </c>
      <c r="J18" s="11"/>
    </row>
    <row r="19" spans="1:11">
      <c r="A19" s="8" t="s">
        <v>27</v>
      </c>
      <c r="B19" s="9">
        <v>1500</v>
      </c>
      <c r="C19" s="9"/>
      <c r="D19" s="8"/>
      <c r="E19" s="10">
        <v>144</v>
      </c>
      <c r="F19" s="10">
        <f>[1]Sheet1!P95</f>
        <v>1375</v>
      </c>
      <c r="G19" s="10">
        <f>B19-E19</f>
        <v>1356</v>
      </c>
      <c r="H19" s="10">
        <v>144</v>
      </c>
      <c r="I19" s="10">
        <f>B19-H19</f>
        <v>1356</v>
      </c>
      <c r="J19" s="11"/>
    </row>
    <row r="20" spans="1:11">
      <c r="A20" s="8" t="s">
        <v>28</v>
      </c>
      <c r="B20" s="9">
        <v>3000</v>
      </c>
      <c r="C20" s="9"/>
      <c r="D20" s="8" t="s">
        <v>29</v>
      </c>
      <c r="E20" s="10">
        <v>385.57</v>
      </c>
      <c r="F20" s="10">
        <f>[1]Sheet1!P87</f>
        <v>2750</v>
      </c>
      <c r="G20" s="10">
        <f>B20-E20</f>
        <v>2614.4299999999998</v>
      </c>
      <c r="H20" s="10">
        <v>263.97000000000003</v>
      </c>
      <c r="I20" s="10">
        <f>B20-H20</f>
        <v>2736.0299999999997</v>
      </c>
      <c r="J20" s="11"/>
    </row>
    <row r="21" spans="1:11">
      <c r="A21" s="8" t="s">
        <v>30</v>
      </c>
      <c r="B21" s="9">
        <v>1320</v>
      </c>
      <c r="C21" s="9"/>
      <c r="D21" s="8"/>
      <c r="E21" s="10">
        <v>0</v>
      </c>
      <c r="F21" s="10">
        <f>[1]Sheet1!P79</f>
        <v>1210</v>
      </c>
      <c r="G21" s="10">
        <f>B21-E21</f>
        <v>1320</v>
      </c>
      <c r="H21" s="10">
        <v>0</v>
      </c>
      <c r="I21" s="10">
        <f>B21-H21</f>
        <v>1320</v>
      </c>
      <c r="J21" s="11"/>
    </row>
    <row r="22" spans="1:11">
      <c r="A22" s="8" t="s">
        <v>31</v>
      </c>
      <c r="B22" s="9">
        <v>3000</v>
      </c>
      <c r="C22" s="9"/>
      <c r="D22" s="8" t="s">
        <v>32</v>
      </c>
      <c r="E22" s="10">
        <v>417.66</v>
      </c>
      <c r="F22" s="10">
        <f>[1]Sheet1!P83</f>
        <v>2750</v>
      </c>
      <c r="G22" s="10">
        <f>B22-E22</f>
        <v>2582.34</v>
      </c>
      <c r="H22" s="10">
        <v>208.83</v>
      </c>
      <c r="I22" s="10">
        <f>B22-H22</f>
        <v>2791.17</v>
      </c>
      <c r="J22" s="11"/>
    </row>
    <row r="23" spans="1:11">
      <c r="A23" s="8" t="s">
        <v>33</v>
      </c>
      <c r="B23" s="9">
        <v>2500</v>
      </c>
      <c r="C23" s="9"/>
      <c r="D23" s="8" t="s">
        <v>32</v>
      </c>
      <c r="E23" s="10">
        <v>309.95999999999998</v>
      </c>
      <c r="F23" s="10">
        <f>[1]Sheet1!P89</f>
        <v>2291.63</v>
      </c>
      <c r="G23" s="10">
        <f>B23-E23</f>
        <v>2190.04</v>
      </c>
      <c r="H23" s="10">
        <v>159.83000000000001</v>
      </c>
      <c r="I23" s="10">
        <f>B23-H23</f>
        <v>2340.17</v>
      </c>
      <c r="J23" s="11"/>
    </row>
    <row r="24" spans="1:11" ht="15.75">
      <c r="A24" s="14" t="s">
        <v>34</v>
      </c>
      <c r="B24" s="15">
        <f t="shared" ref="B24:I24" si="1">SUM(B8:B23)</f>
        <v>82020</v>
      </c>
      <c r="C24" s="15"/>
      <c r="D24" s="15">
        <f t="shared" si="1"/>
        <v>0</v>
      </c>
      <c r="E24" s="15">
        <f t="shared" si="1"/>
        <v>3883.44</v>
      </c>
      <c r="F24" s="15">
        <f t="shared" si="1"/>
        <v>73185</v>
      </c>
      <c r="G24" s="15">
        <f t="shared" si="1"/>
        <v>78136.559999999983</v>
      </c>
      <c r="H24" s="15">
        <f t="shared" si="1"/>
        <v>4473.3900000000003</v>
      </c>
      <c r="I24" s="15">
        <f t="shared" si="1"/>
        <v>77546.609999999986</v>
      </c>
      <c r="J24" s="9"/>
    </row>
    <row r="25" spans="1:11">
      <c r="E25" s="24"/>
      <c r="F25" s="24"/>
      <c r="G25" s="24"/>
      <c r="H25" s="24"/>
      <c r="I25" s="24"/>
      <c r="J25" s="24"/>
      <c r="K25" s="25"/>
    </row>
    <row r="26" spans="1:11">
      <c r="B26" s="2"/>
      <c r="C26" s="2"/>
      <c r="D26" s="25"/>
      <c r="E26" s="25"/>
      <c r="F26" s="25"/>
      <c r="G26" s="25"/>
      <c r="H26" s="25"/>
      <c r="I26" s="25"/>
      <c r="J26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34560-8b47-4239-8c95-dad2838d4789">
      <Terms xmlns="http://schemas.microsoft.com/office/infopath/2007/PartnerControls"/>
    </lcf76f155ced4ddcb4097134ff3c332f>
    <TaxCatchAll xmlns="e3437845-86d4-4478-865c-4a447f8e2b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8" ma:contentTypeDescription="Create a new document." ma:contentTypeScope="" ma:versionID="7aefc2aad2457dcfbe8a25bc3c3bce53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864ab20af74036ce92502d61cb75696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51A00A-484A-479E-A767-A303014954E2}"/>
</file>

<file path=customXml/itemProps2.xml><?xml version="1.0" encoding="utf-8"?>
<ds:datastoreItem xmlns:ds="http://schemas.openxmlformats.org/officeDocument/2006/customXml" ds:itemID="{C4D85D3C-D719-4C34-9390-D846AB909FEC}"/>
</file>

<file path=customXml/itemProps3.xml><?xml version="1.0" encoding="utf-8"?>
<ds:datastoreItem xmlns:ds="http://schemas.openxmlformats.org/officeDocument/2006/customXml" ds:itemID="{CB314F4A-9638-4B97-B0BE-08DBE72085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 Helen Davis</dc:creator>
  <cp:keywords/>
  <dc:description/>
  <cp:lastModifiedBy>Clair Helen Davis</cp:lastModifiedBy>
  <cp:revision/>
  <dcterms:created xsi:type="dcterms:W3CDTF">2024-05-30T16:16:11Z</dcterms:created>
  <dcterms:modified xsi:type="dcterms:W3CDTF">2024-06-03T14:42:43Z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  <property fmtid="{D5CDD505-2E9C-101B-9397-08002B2CF9AE}" pid="3" name="MediaServiceImageTags">
    <vt:lpwstr/>
  </property>
</Properties>
</file>