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2"/>
  <workbookPr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34" documentId="8_{F2629C88-956B-4812-A31C-D33BAED91081}" xr6:coauthVersionLast="47" xr6:coauthVersionMax="47" xr10:uidLastSave="{915E511D-B658-42F2-97F1-FAE148D0081B}"/>
  <bookViews>
    <workbookView xWindow="-108" yWindow="-108" windowWidth="23256" windowHeight="12576" xr2:uid="{199F9457-160F-430F-AC0A-79F25C3505D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6" i="1"/>
  <c r="G25" i="1"/>
  <c r="G23" i="1"/>
  <c r="G20" i="1"/>
  <c r="G18" i="1"/>
  <c r="G17" i="1"/>
  <c r="G16" i="1"/>
  <c r="G14" i="1"/>
  <c r="G13" i="1"/>
  <c r="G12" i="1"/>
  <c r="G11" i="1"/>
  <c r="G10" i="1"/>
  <c r="G6" i="1"/>
  <c r="G5" i="1"/>
  <c r="G4" i="1"/>
  <c r="G3" i="1"/>
  <c r="E32" i="1"/>
  <c r="D32" i="1"/>
  <c r="C32" i="1"/>
  <c r="B32" i="1"/>
  <c r="F31" i="1"/>
  <c r="F30" i="1"/>
  <c r="G29" i="1"/>
  <c r="F29" i="1"/>
  <c r="G28" i="1"/>
  <c r="F28" i="1"/>
  <c r="G27" i="1"/>
  <c r="F27" i="1"/>
  <c r="F26" i="1"/>
  <c r="F25" i="1"/>
  <c r="G24" i="1"/>
  <c r="F24" i="1"/>
  <c r="F23" i="1"/>
  <c r="G22" i="1"/>
  <c r="F22" i="1"/>
  <c r="G21" i="1"/>
  <c r="F21" i="1"/>
  <c r="F20" i="1"/>
  <c r="G19" i="1"/>
  <c r="F19" i="1"/>
  <c r="F18" i="1"/>
  <c r="F17" i="1"/>
  <c r="F16" i="1"/>
  <c r="G15" i="1"/>
  <c r="F15" i="1"/>
  <c r="F14" i="1"/>
  <c r="F13" i="1"/>
  <c r="F12" i="1"/>
  <c r="F11" i="1"/>
  <c r="G32" i="1"/>
  <c r="F10" i="1"/>
  <c r="F32" i="1" s="1"/>
  <c r="E7" i="1"/>
  <c r="D7" i="1"/>
  <c r="C7" i="1"/>
  <c r="B7" i="1"/>
  <c r="F6" i="1"/>
  <c r="F5" i="1"/>
  <c r="F4" i="1"/>
  <c r="G7" i="1"/>
  <c r="F3" i="1"/>
  <c r="F7" i="1" l="1"/>
</calcChain>
</file>

<file path=xl/sharedStrings.xml><?xml version="1.0" encoding="utf-8"?>
<sst xmlns="http://schemas.openxmlformats.org/spreadsheetml/2006/main" count="47" uniqueCount="43">
  <si>
    <t xml:space="preserve">Town Hall </t>
  </si>
  <si>
    <t xml:space="preserve">Income </t>
  </si>
  <si>
    <t>Budget 2024/25</t>
  </si>
  <si>
    <t>July</t>
  </si>
  <si>
    <t>To Date</t>
  </si>
  <si>
    <t xml:space="preserve">To Date May hidden as only needed for formula </t>
  </si>
  <si>
    <t xml:space="preserve">Variance </t>
  </si>
  <si>
    <t>End of Year Forecast</t>
  </si>
  <si>
    <t>Notes</t>
  </si>
  <si>
    <t>Main Hall</t>
  </si>
  <si>
    <t>Lesser Hall</t>
  </si>
  <si>
    <t>Council Chamber</t>
  </si>
  <si>
    <t>Robing Room</t>
  </si>
  <si>
    <t>Total Income</t>
  </si>
  <si>
    <t xml:space="preserve">Expenditure </t>
  </si>
  <si>
    <t>Community Cinema</t>
  </si>
  <si>
    <t>Marketing</t>
  </si>
  <si>
    <t>Business Rates</t>
  </si>
  <si>
    <t>Total amount for the year</t>
  </si>
  <si>
    <t>Maintenance &amp; Repairs</t>
  </si>
  <si>
    <t xml:space="preserve">Maintenance Equipment </t>
  </si>
  <si>
    <t>Town Hall Survey Consultancy</t>
  </si>
  <si>
    <t>Hiraeth Invoice</t>
  </si>
  <si>
    <t>Office Equipment</t>
  </si>
  <si>
    <t>Utilities</t>
  </si>
  <si>
    <t>Initially charged at the highest rate due to missing meter readings. With meter readings now provided, monthly prices have dropped significantly.</t>
  </si>
  <si>
    <t>Clock Maintenance/Service/Repair</t>
  </si>
  <si>
    <t>Service due September</t>
  </si>
  <si>
    <t>Window Cleaning</t>
  </si>
  <si>
    <t>Monthly</t>
  </si>
  <si>
    <t>Lift Maintenance/Service/Repair</t>
  </si>
  <si>
    <t>Annual Service due February 2025</t>
  </si>
  <si>
    <t>Town Hall Roof</t>
  </si>
  <si>
    <t>Hygiene &amp; Cleaning</t>
  </si>
  <si>
    <t>Bin Bags/Cleaning Materials</t>
  </si>
  <si>
    <t xml:space="preserve">Boiler Replacement/Maintenance/Service </t>
  </si>
  <si>
    <t xml:space="preserve">Marriage Licence </t>
  </si>
  <si>
    <t>Renewal due November 2024</t>
  </si>
  <si>
    <t xml:space="preserve">Locks </t>
  </si>
  <si>
    <t>Music/Video Licence</t>
  </si>
  <si>
    <t>Will be required for Cinema</t>
  </si>
  <si>
    <t>Projector</t>
  </si>
  <si>
    <t xml:space="preserve">Total 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</si>
</sst>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;[Red]\-&quot;£&quot;#,##0"/>
    <numFmt numFmtId="165" formatCode="&quot;£&quot;#,##0.00"/>
  </numFmts>
  <fonts count="8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000000"/>
      <name val="Arial"/>
      <family val="2"/>
    </font>
    <font>
      <sz val="12"/>
      <color theme="1"/>
      <name val="Arial"/>
    </font>
    <font>
      <sz val="12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2" borderId="0" xfId="0" applyFont="1" applyFill="1"/>
    <xf numFmtId="164" fontId="2" fillId="2" borderId="0" xfId="0" applyNumberFormat="1" applyFont="1" applyFill="1"/>
    <xf numFmtId="0" fontId="2" fillId="0" borderId="0" xfId="0" applyFont="1"/>
    <xf numFmtId="0" fontId="3" fillId="3" borderId="1" xfId="0" applyFont="1" applyFill="1" applyBorder="1"/>
    <xf numFmtId="0" fontId="4" fillId="4" borderId="1" xfId="0" applyFont="1" applyFill="1" applyBorder="1"/>
    <xf numFmtId="164" fontId="5" fillId="4" borderId="1" xfId="0" applyNumberFormat="1" applyFont="1" applyFill="1" applyBorder="1"/>
    <xf numFmtId="164" fontId="4" fillId="4" borderId="1" xfId="0" applyNumberFormat="1" applyFont="1" applyFill="1" applyBorder="1"/>
    <xf numFmtId="164" fontId="4" fillId="3" borderId="1" xfId="0" applyNumberFormat="1" applyFont="1" applyFill="1" applyBorder="1" applyAlignment="1">
      <alignment wrapText="1"/>
    </xf>
    <xf numFmtId="165" fontId="6" fillId="0" borderId="1" xfId="0" applyNumberFormat="1" applyFont="1" applyBorder="1"/>
    <xf numFmtId="164" fontId="6" fillId="0" borderId="1" xfId="0" applyNumberFormat="1" applyFont="1" applyBorder="1"/>
    <xf numFmtId="164" fontId="7" fillId="0" borderId="1" xfId="0" applyNumberFormat="1" applyFont="1" applyBorder="1"/>
    <xf numFmtId="0" fontId="3" fillId="5" borderId="1" xfId="0" applyFont="1" applyFill="1" applyBorder="1"/>
    <xf numFmtId="164" fontId="3" fillId="5" borderId="1" xfId="0" applyNumberFormat="1" applyFont="1" applyFill="1" applyBorder="1" applyAlignment="1">
      <alignment horizontal="right"/>
    </xf>
    <xf numFmtId="164" fontId="3" fillId="6" borderId="1" xfId="0" applyNumberFormat="1" applyFont="1" applyFill="1" applyBorder="1"/>
    <xf numFmtId="0" fontId="6" fillId="7" borderId="1" xfId="0" applyFont="1" applyFill="1" applyBorder="1"/>
    <xf numFmtId="164" fontId="6" fillId="7" borderId="1" xfId="0" applyNumberFormat="1" applyFont="1" applyFill="1" applyBorder="1"/>
    <xf numFmtId="0" fontId="3" fillId="8" borderId="1" xfId="0" applyFont="1" applyFill="1" applyBorder="1" applyAlignment="1">
      <alignment vertical="center"/>
    </xf>
    <xf numFmtId="164" fontId="3" fillId="8" borderId="1" xfId="0" applyNumberFormat="1" applyFont="1" applyFill="1" applyBorder="1" applyAlignment="1">
      <alignment vertical="center"/>
    </xf>
    <xf numFmtId="164" fontId="4" fillId="9" borderId="1" xfId="0" applyNumberFormat="1" applyFont="1" applyFill="1" applyBorder="1"/>
    <xf numFmtId="0" fontId="6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6" fillId="10" borderId="1" xfId="0" applyNumberFormat="1" applyFont="1" applyFill="1" applyBorder="1"/>
    <xf numFmtId="164" fontId="6" fillId="6" borderId="1" xfId="0" applyNumberFormat="1" applyFont="1" applyFill="1" applyBorder="1" applyAlignment="1">
      <alignment vertical="center"/>
    </xf>
    <xf numFmtId="0" fontId="6" fillId="0" borderId="0" xfId="0" applyFont="1"/>
    <xf numFmtId="164" fontId="6" fillId="0" borderId="0" xfId="0" applyNumberFormat="1" applyFont="1"/>
    <xf numFmtId="164" fontId="2" fillId="0" borderId="0" xfId="0" applyNumberFormat="1" applyFont="1"/>
    <xf numFmtId="164" fontId="6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0866-6D4A-45B0-AA0B-CCB8A5727128}">
  <dimension ref="A1:H45"/>
  <sheetViews>
    <sheetView tabSelected="1" workbookViewId="0">
      <selection activeCell="D24" sqref="D24"/>
    </sheetView>
  </sheetViews>
  <sheetFormatPr defaultColWidth="9.140625" defaultRowHeight="15"/>
  <cols>
    <col min="1" max="1" width="44.5703125" style="4" customWidth="1"/>
    <col min="2" max="2" width="17.28515625" style="29" customWidth="1"/>
    <col min="3" max="3" width="11.42578125" style="29" customWidth="1"/>
    <col min="4" max="4" width="14.7109375" style="29" customWidth="1"/>
    <col min="5" max="5" width="27.42578125" style="29" hidden="1" customWidth="1"/>
    <col min="6" max="6" width="19.28515625" style="29" customWidth="1"/>
    <col min="7" max="7" width="19.42578125" style="29" bestFit="1" customWidth="1"/>
    <col min="8" max="8" width="27.5703125" style="29" customWidth="1"/>
    <col min="9" max="16384" width="9.140625" style="4"/>
  </cols>
  <sheetData>
    <row r="1" spans="1:8" ht="15.6">
      <c r="A1" s="1" t="s">
        <v>0</v>
      </c>
      <c r="B1" s="2"/>
      <c r="C1" s="3"/>
      <c r="D1" s="3"/>
      <c r="E1" s="2"/>
      <c r="F1" s="2"/>
      <c r="G1" s="2"/>
      <c r="H1" s="2"/>
    </row>
    <row r="2" spans="1:8" ht="31.15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6" t="s">
        <v>8</v>
      </c>
    </row>
    <row r="3" spans="1:8">
      <c r="A3" s="10" t="s">
        <v>9</v>
      </c>
      <c r="B3" s="11">
        <v>15000</v>
      </c>
      <c r="C3" s="11">
        <v>2440</v>
      </c>
      <c r="D3" s="11">
        <v>6000</v>
      </c>
      <c r="E3" s="12">
        <v>1995</v>
      </c>
      <c r="F3" s="11">
        <f>D3-B3</f>
        <v>-9000</v>
      </c>
      <c r="G3" s="12">
        <f>D3/4*12</f>
        <v>18000</v>
      </c>
      <c r="H3" s="11"/>
    </row>
    <row r="4" spans="1:8">
      <c r="A4" s="10" t="s">
        <v>10</v>
      </c>
      <c r="B4" s="11">
        <v>14000</v>
      </c>
      <c r="C4" s="11">
        <v>863</v>
      </c>
      <c r="D4" s="11">
        <v>5128.88</v>
      </c>
      <c r="E4" s="12">
        <v>2707</v>
      </c>
      <c r="F4" s="11">
        <f t="shared" ref="F4:F6" si="0">D4-B4</f>
        <v>-8871.119999999999</v>
      </c>
      <c r="G4" s="12">
        <f>D4/4*12</f>
        <v>15386.64</v>
      </c>
      <c r="H4" s="11"/>
    </row>
    <row r="5" spans="1:8">
      <c r="A5" s="10" t="s">
        <v>11</v>
      </c>
      <c r="B5" s="11">
        <v>1000</v>
      </c>
      <c r="C5" s="11">
        <v>400</v>
      </c>
      <c r="D5" s="11">
        <v>400</v>
      </c>
      <c r="E5" s="12">
        <v>112</v>
      </c>
      <c r="F5" s="11">
        <f t="shared" si="0"/>
        <v>-600</v>
      </c>
      <c r="G5" s="12">
        <f>D5/4*12</f>
        <v>1200</v>
      </c>
      <c r="H5" s="11"/>
    </row>
    <row r="6" spans="1:8">
      <c r="A6" s="10" t="s">
        <v>12</v>
      </c>
      <c r="B6" s="11">
        <v>45</v>
      </c>
      <c r="C6" s="11">
        <v>0</v>
      </c>
      <c r="D6" s="11">
        <v>0</v>
      </c>
      <c r="E6" s="12">
        <v>0</v>
      </c>
      <c r="F6" s="11">
        <f t="shared" si="0"/>
        <v>-45</v>
      </c>
      <c r="G6" s="12">
        <f>D6/4*12</f>
        <v>0</v>
      </c>
      <c r="H6" s="11"/>
    </row>
    <row r="7" spans="1:8" ht="15.6">
      <c r="A7" s="13" t="s">
        <v>13</v>
      </c>
      <c r="B7" s="14">
        <f>SUM(B3:B6)</f>
        <v>30045</v>
      </c>
      <c r="C7" s="14">
        <f>SUM(C3:C6)</f>
        <v>3703</v>
      </c>
      <c r="D7" s="14">
        <f>SUM(D3:D6)</f>
        <v>11528.880000000001</v>
      </c>
      <c r="E7" s="14">
        <f>SUM(E3:E6)</f>
        <v>4814</v>
      </c>
      <c r="F7" s="14">
        <f>SUM(F3:F6)</f>
        <v>-18516.12</v>
      </c>
      <c r="G7" s="14">
        <f>SUM(G3:G6)</f>
        <v>34586.639999999999</v>
      </c>
      <c r="H7" s="15"/>
    </row>
    <row r="8" spans="1:8">
      <c r="A8" s="16"/>
      <c r="B8" s="17"/>
      <c r="C8" s="17"/>
      <c r="D8" s="17"/>
      <c r="E8" s="17"/>
      <c r="F8" s="17"/>
      <c r="G8" s="17"/>
      <c r="H8" s="17"/>
    </row>
    <row r="9" spans="1:8" ht="15.6">
      <c r="A9" s="18" t="s">
        <v>14</v>
      </c>
      <c r="B9" s="19"/>
      <c r="C9" s="19"/>
      <c r="D9" s="19"/>
      <c r="E9" s="20"/>
      <c r="F9" s="20"/>
      <c r="G9" s="20"/>
      <c r="H9" s="19"/>
    </row>
    <row r="10" spans="1:8" ht="15.6">
      <c r="A10" s="21" t="s">
        <v>9</v>
      </c>
      <c r="B10" s="11">
        <v>600</v>
      </c>
      <c r="C10" s="22">
        <v>0</v>
      </c>
      <c r="D10" s="22">
        <v>0</v>
      </c>
      <c r="E10" s="23">
        <v>0</v>
      </c>
      <c r="F10" s="22">
        <f>B10-D10</f>
        <v>600</v>
      </c>
      <c r="G10" s="12">
        <f>D10/4*12</f>
        <v>0</v>
      </c>
      <c r="H10" s="24"/>
    </row>
    <row r="11" spans="1:8" ht="15.6">
      <c r="A11" s="21" t="s">
        <v>10</v>
      </c>
      <c r="B11" s="11">
        <v>500</v>
      </c>
      <c r="C11" s="22">
        <v>0</v>
      </c>
      <c r="D11" s="22">
        <v>0</v>
      </c>
      <c r="E11" s="23">
        <v>0</v>
      </c>
      <c r="F11" s="22">
        <f t="shared" ref="F11:F31" si="1">B11-D11</f>
        <v>500</v>
      </c>
      <c r="G11" s="12">
        <f>D11/4*12</f>
        <v>0</v>
      </c>
      <c r="H11" s="24"/>
    </row>
    <row r="12" spans="1:8" ht="15.6">
      <c r="A12" s="21" t="s">
        <v>11</v>
      </c>
      <c r="B12" s="11">
        <v>500</v>
      </c>
      <c r="C12" s="22">
        <v>0</v>
      </c>
      <c r="D12" s="22">
        <v>0</v>
      </c>
      <c r="E12" s="23">
        <v>0</v>
      </c>
      <c r="F12" s="22">
        <f t="shared" si="1"/>
        <v>500</v>
      </c>
      <c r="G12" s="12">
        <f>D12/4*12</f>
        <v>0</v>
      </c>
      <c r="H12" s="24"/>
    </row>
    <row r="13" spans="1:8">
      <c r="A13" s="21" t="s">
        <v>12</v>
      </c>
      <c r="B13" s="11">
        <v>200</v>
      </c>
      <c r="C13" s="22">
        <v>0</v>
      </c>
      <c r="D13" s="22">
        <v>0</v>
      </c>
      <c r="E13" s="23">
        <v>0</v>
      </c>
      <c r="F13" s="22">
        <f t="shared" si="1"/>
        <v>200</v>
      </c>
      <c r="G13" s="12">
        <f>D13/4*12</f>
        <v>0</v>
      </c>
      <c r="H13" s="11"/>
    </row>
    <row r="14" spans="1:8">
      <c r="A14" s="21" t="s">
        <v>15</v>
      </c>
      <c r="B14" s="11">
        <v>1500</v>
      </c>
      <c r="C14" s="22">
        <v>0</v>
      </c>
      <c r="D14" s="22">
        <v>0</v>
      </c>
      <c r="E14" s="23">
        <v>0</v>
      </c>
      <c r="F14" s="22">
        <f t="shared" si="1"/>
        <v>1500</v>
      </c>
      <c r="G14" s="12">
        <f>D14/4*12</f>
        <v>0</v>
      </c>
      <c r="H14" s="11"/>
    </row>
    <row r="15" spans="1:8">
      <c r="A15" s="21" t="s">
        <v>16</v>
      </c>
      <c r="B15" s="11">
        <v>3000</v>
      </c>
      <c r="C15" s="22">
        <v>0</v>
      </c>
      <c r="D15" s="22">
        <v>119.07</v>
      </c>
      <c r="E15" s="23">
        <v>95</v>
      </c>
      <c r="F15" s="22">
        <f t="shared" si="1"/>
        <v>2880.93</v>
      </c>
      <c r="G15" s="25">
        <f>B15</f>
        <v>3000</v>
      </c>
      <c r="H15" s="11"/>
    </row>
    <row r="16" spans="1:8">
      <c r="A16" s="21" t="s">
        <v>17</v>
      </c>
      <c r="B16" s="11">
        <v>18000</v>
      </c>
      <c r="C16" s="26">
        <v>1876</v>
      </c>
      <c r="D16" s="22">
        <v>7500.42</v>
      </c>
      <c r="E16" s="23">
        <v>3748</v>
      </c>
      <c r="F16" s="22">
        <f t="shared" si="1"/>
        <v>10499.58</v>
      </c>
      <c r="G16" s="12">
        <f>D16/4*12</f>
        <v>22501.260000000002</v>
      </c>
      <c r="H16" s="11" t="s">
        <v>18</v>
      </c>
    </row>
    <row r="17" spans="1:8">
      <c r="A17" s="21" t="s">
        <v>19</v>
      </c>
      <c r="B17" s="11">
        <v>5000</v>
      </c>
      <c r="C17" s="22">
        <v>0</v>
      </c>
      <c r="D17" s="22">
        <v>95.72</v>
      </c>
      <c r="E17" s="12">
        <v>231</v>
      </c>
      <c r="F17" s="22">
        <f t="shared" si="1"/>
        <v>4904.28</v>
      </c>
      <c r="G17" s="12">
        <f>D17/4*12</f>
        <v>287.15999999999997</v>
      </c>
      <c r="H17" s="11"/>
    </row>
    <row r="18" spans="1:8">
      <c r="A18" s="21" t="s">
        <v>20</v>
      </c>
      <c r="B18" s="11">
        <v>2000</v>
      </c>
      <c r="C18" s="22">
        <v>0</v>
      </c>
      <c r="D18" s="22">
        <v>0</v>
      </c>
      <c r="E18" s="12">
        <v>0</v>
      </c>
      <c r="F18" s="22">
        <f t="shared" si="1"/>
        <v>2000</v>
      </c>
      <c r="G18" s="12">
        <f>D18/4*12</f>
        <v>0</v>
      </c>
      <c r="H18" s="11"/>
    </row>
    <row r="19" spans="1:8">
      <c r="A19" s="21" t="s">
        <v>21</v>
      </c>
      <c r="B19" s="11">
        <v>4200</v>
      </c>
      <c r="C19" s="22">
        <v>0</v>
      </c>
      <c r="D19" s="22">
        <v>1364.25</v>
      </c>
      <c r="E19" s="12">
        <v>1364</v>
      </c>
      <c r="F19" s="22">
        <f t="shared" si="1"/>
        <v>2835.75</v>
      </c>
      <c r="G19" s="25">
        <f>B19</f>
        <v>4200</v>
      </c>
      <c r="H19" s="11" t="s">
        <v>22</v>
      </c>
    </row>
    <row r="20" spans="1:8">
      <c r="A20" s="21" t="s">
        <v>23</v>
      </c>
      <c r="B20" s="11">
        <v>2500</v>
      </c>
      <c r="C20" s="22">
        <v>0</v>
      </c>
      <c r="D20" s="22">
        <v>210.23</v>
      </c>
      <c r="E20" s="12">
        <v>210</v>
      </c>
      <c r="F20" s="22">
        <f t="shared" si="1"/>
        <v>2289.77</v>
      </c>
      <c r="G20" s="12">
        <f>D20/4*12</f>
        <v>630.68999999999994</v>
      </c>
      <c r="H20" s="11"/>
    </row>
    <row r="21" spans="1:8">
      <c r="A21" s="21" t="s">
        <v>24</v>
      </c>
      <c r="B21" s="11">
        <v>8000</v>
      </c>
      <c r="C21" s="26">
        <v>825.44</v>
      </c>
      <c r="D21" s="22">
        <v>6794.65</v>
      </c>
      <c r="E21" s="12">
        <v>5961</v>
      </c>
      <c r="F21" s="22">
        <f t="shared" si="1"/>
        <v>1205.3500000000004</v>
      </c>
      <c r="G21" s="25">
        <f>B21</f>
        <v>8000</v>
      </c>
      <c r="H21" s="27" t="s">
        <v>25</v>
      </c>
    </row>
    <row r="22" spans="1:8">
      <c r="A22" s="21" t="s">
        <v>26</v>
      </c>
      <c r="B22" s="11">
        <v>500</v>
      </c>
      <c r="C22" s="26">
        <v>0</v>
      </c>
      <c r="D22" s="22">
        <v>60.03</v>
      </c>
      <c r="E22" s="12">
        <v>60</v>
      </c>
      <c r="F22" s="22">
        <f t="shared" si="1"/>
        <v>439.97</v>
      </c>
      <c r="G22" s="25">
        <f>B22</f>
        <v>500</v>
      </c>
      <c r="H22" s="11" t="s">
        <v>27</v>
      </c>
    </row>
    <row r="23" spans="1:8">
      <c r="A23" s="21" t="s">
        <v>28</v>
      </c>
      <c r="B23" s="11">
        <v>350</v>
      </c>
      <c r="C23" s="26">
        <v>0</v>
      </c>
      <c r="D23" s="22">
        <v>88</v>
      </c>
      <c r="E23" s="12">
        <v>44</v>
      </c>
      <c r="F23" s="22">
        <f t="shared" si="1"/>
        <v>262</v>
      </c>
      <c r="G23" s="12">
        <f>D23/4*12</f>
        <v>264</v>
      </c>
      <c r="H23" s="11" t="s">
        <v>29</v>
      </c>
    </row>
    <row r="24" spans="1:8">
      <c r="A24" s="21" t="s">
        <v>30</v>
      </c>
      <c r="B24" s="11">
        <v>500</v>
      </c>
      <c r="C24" s="22">
        <v>0</v>
      </c>
      <c r="D24" s="22">
        <v>0</v>
      </c>
      <c r="E24" s="12">
        <v>0</v>
      </c>
      <c r="F24" s="22">
        <f t="shared" si="1"/>
        <v>500</v>
      </c>
      <c r="G24" s="25">
        <f>B24</f>
        <v>500</v>
      </c>
      <c r="H24" s="11" t="s">
        <v>31</v>
      </c>
    </row>
    <row r="25" spans="1:8">
      <c r="A25" s="21" t="s">
        <v>32</v>
      </c>
      <c r="B25" s="11">
        <v>4500</v>
      </c>
      <c r="C25" s="22">
        <v>0</v>
      </c>
      <c r="D25" s="22">
        <v>0</v>
      </c>
      <c r="E25" s="12">
        <v>0</v>
      </c>
      <c r="F25" s="22">
        <f t="shared" si="1"/>
        <v>4500</v>
      </c>
      <c r="G25" s="12">
        <f>D25/4*12</f>
        <v>0</v>
      </c>
      <c r="H25" s="30"/>
    </row>
    <row r="26" spans="1:8">
      <c r="A26" s="21" t="s">
        <v>33</v>
      </c>
      <c r="B26" s="11">
        <v>1500</v>
      </c>
      <c r="C26" s="26">
        <v>52.66</v>
      </c>
      <c r="D26" s="22">
        <v>590.94000000000005</v>
      </c>
      <c r="E26" s="12">
        <v>167</v>
      </c>
      <c r="F26" s="22">
        <f t="shared" si="1"/>
        <v>909.06</v>
      </c>
      <c r="G26" s="12">
        <f>D26/4*12</f>
        <v>1772.8200000000002</v>
      </c>
      <c r="H26" s="11" t="s">
        <v>34</v>
      </c>
    </row>
    <row r="27" spans="1:8">
      <c r="A27" s="21" t="s">
        <v>35</v>
      </c>
      <c r="B27" s="11">
        <v>700</v>
      </c>
      <c r="C27" s="22">
        <v>0</v>
      </c>
      <c r="D27" s="22">
        <v>138.41999999999999</v>
      </c>
      <c r="E27" s="12">
        <v>138</v>
      </c>
      <c r="F27" s="22">
        <f t="shared" si="1"/>
        <v>561.58000000000004</v>
      </c>
      <c r="G27" s="25">
        <f>B27</f>
        <v>700</v>
      </c>
      <c r="H27" s="11"/>
    </row>
    <row r="28" spans="1:8">
      <c r="A28" s="21" t="s">
        <v>36</v>
      </c>
      <c r="B28" s="11">
        <v>1100</v>
      </c>
      <c r="C28" s="22">
        <v>0</v>
      </c>
      <c r="D28" s="22">
        <v>0</v>
      </c>
      <c r="E28" s="12">
        <v>0</v>
      </c>
      <c r="F28" s="22">
        <f t="shared" si="1"/>
        <v>1100</v>
      </c>
      <c r="G28" s="25">
        <f>B28</f>
        <v>1100</v>
      </c>
      <c r="H28" s="11" t="s">
        <v>37</v>
      </c>
    </row>
    <row r="29" spans="1:8">
      <c r="A29" s="21" t="s">
        <v>38</v>
      </c>
      <c r="B29" s="11">
        <v>500</v>
      </c>
      <c r="C29" s="22">
        <v>0</v>
      </c>
      <c r="D29" s="22">
        <v>0</v>
      </c>
      <c r="E29" s="12">
        <v>0</v>
      </c>
      <c r="F29" s="22">
        <f t="shared" si="1"/>
        <v>500</v>
      </c>
      <c r="G29" s="25">
        <f>B29</f>
        <v>500</v>
      </c>
      <c r="H29" s="11"/>
    </row>
    <row r="30" spans="1:8">
      <c r="A30" s="21" t="s">
        <v>39</v>
      </c>
      <c r="B30" s="11">
        <v>2500</v>
      </c>
      <c r="C30" s="22">
        <v>0</v>
      </c>
      <c r="D30" s="22">
        <v>0</v>
      </c>
      <c r="E30" s="12">
        <v>0</v>
      </c>
      <c r="F30" s="22">
        <f t="shared" si="1"/>
        <v>2500</v>
      </c>
      <c r="G30" s="12">
        <f>D30/4*12</f>
        <v>0</v>
      </c>
      <c r="H30" s="11" t="s">
        <v>40</v>
      </c>
    </row>
    <row r="31" spans="1:8">
      <c r="A31" s="21" t="s">
        <v>41</v>
      </c>
      <c r="B31" s="11">
        <v>200</v>
      </c>
      <c r="C31" s="22">
        <v>131.25</v>
      </c>
      <c r="D31" s="22">
        <v>131.25</v>
      </c>
      <c r="E31" s="12">
        <v>0</v>
      </c>
      <c r="F31" s="22">
        <f t="shared" si="1"/>
        <v>68.75</v>
      </c>
      <c r="G31" s="12">
        <f>D31/4*12</f>
        <v>393.75</v>
      </c>
      <c r="H31" s="11"/>
    </row>
    <row r="32" spans="1:8" ht="15.6">
      <c r="A32" s="13" t="s">
        <v>42</v>
      </c>
      <c r="B32" s="14">
        <f t="shared" ref="B32:G32" si="2">SUM(B10:B31)</f>
        <v>58350</v>
      </c>
      <c r="C32" s="14">
        <f t="shared" si="2"/>
        <v>2885.35</v>
      </c>
      <c r="D32" s="14">
        <f>SUM(D10:D31)</f>
        <v>17092.979999999996</v>
      </c>
      <c r="E32" s="14">
        <f t="shared" si="2"/>
        <v>12018</v>
      </c>
      <c r="F32" s="14">
        <f t="shared" si="2"/>
        <v>41257.020000000004</v>
      </c>
      <c r="G32" s="14">
        <f t="shared" si="2"/>
        <v>44349.68</v>
      </c>
      <c r="H32" s="15"/>
    </row>
    <row r="33" spans="1:8">
      <c r="A33" s="27"/>
      <c r="B33" s="28"/>
      <c r="C33" s="28"/>
      <c r="D33" s="28"/>
      <c r="E33" s="28"/>
      <c r="F33" s="28"/>
      <c r="G33" s="28"/>
      <c r="H33" s="28"/>
    </row>
    <row r="34" spans="1:8">
      <c r="A34" s="27"/>
      <c r="B34" s="28"/>
      <c r="C34" s="28"/>
      <c r="D34" s="28"/>
      <c r="E34" s="28"/>
      <c r="F34" s="28"/>
      <c r="G34" s="28"/>
      <c r="H34" s="28"/>
    </row>
    <row r="35" spans="1:8">
      <c r="A35" s="27"/>
      <c r="B35" s="28"/>
      <c r="C35" s="28"/>
      <c r="D35" s="28"/>
      <c r="E35" s="28"/>
      <c r="F35" s="28"/>
      <c r="G35" s="28"/>
      <c r="H35" s="28"/>
    </row>
    <row r="36" spans="1:8">
      <c r="A36" s="27"/>
      <c r="B36" s="28"/>
      <c r="C36" s="28"/>
      <c r="D36" s="28"/>
      <c r="E36" s="28"/>
      <c r="F36" s="28"/>
      <c r="G36" s="28"/>
      <c r="H36" s="28"/>
    </row>
    <row r="37" spans="1:8">
      <c r="A37" s="27"/>
      <c r="B37" s="28"/>
      <c r="C37" s="28"/>
      <c r="D37" s="28"/>
      <c r="E37" s="28"/>
      <c r="F37" s="28"/>
      <c r="G37" s="28"/>
      <c r="H37" s="28"/>
    </row>
    <row r="38" spans="1:8">
      <c r="A38" s="27"/>
      <c r="B38" s="28"/>
      <c r="C38" s="28"/>
      <c r="D38" s="28"/>
      <c r="E38" s="28"/>
      <c r="F38" s="28"/>
      <c r="G38" s="28"/>
      <c r="H38" s="28"/>
    </row>
    <row r="39" spans="1:8">
      <c r="A39" s="27"/>
      <c r="B39" s="28"/>
      <c r="C39" s="28"/>
      <c r="D39" s="28"/>
      <c r="E39" s="28"/>
      <c r="F39" s="28"/>
      <c r="G39" s="28"/>
      <c r="H39" s="28"/>
    </row>
    <row r="40" spans="1:8">
      <c r="A40" s="27"/>
      <c r="B40" s="28"/>
      <c r="C40" s="28"/>
      <c r="D40" s="28"/>
      <c r="E40" s="28"/>
      <c r="F40" s="28"/>
      <c r="G40" s="28"/>
      <c r="H40" s="28"/>
    </row>
    <row r="41" spans="1:8">
      <c r="A41" s="27"/>
      <c r="B41" s="28"/>
      <c r="C41" s="28"/>
      <c r="D41" s="28"/>
      <c r="E41" s="28"/>
      <c r="F41" s="28"/>
      <c r="G41" s="28"/>
      <c r="H41" s="28"/>
    </row>
    <row r="42" spans="1:8">
      <c r="A42" s="27"/>
      <c r="B42" s="28"/>
      <c r="C42" s="28"/>
      <c r="D42" s="28"/>
      <c r="E42" s="28"/>
      <c r="F42" s="28"/>
      <c r="G42" s="28"/>
      <c r="H42" s="28"/>
    </row>
    <row r="43" spans="1:8">
      <c r="A43" s="27"/>
      <c r="B43" s="28"/>
      <c r="C43" s="28"/>
      <c r="D43" s="28"/>
      <c r="E43" s="28"/>
      <c r="F43" s="28"/>
      <c r="G43" s="28"/>
      <c r="H43" s="28"/>
    </row>
    <row r="44" spans="1:8">
      <c r="A44" s="27"/>
      <c r="B44" s="28"/>
      <c r="C44" s="28"/>
      <c r="D44" s="28"/>
      <c r="E44" s="28"/>
      <c r="F44" s="28"/>
      <c r="G44" s="28"/>
      <c r="H44" s="28"/>
    </row>
    <row r="45" spans="1:8">
      <c r="A45" s="27"/>
      <c r="B45" s="28"/>
      <c r="C45" s="28"/>
      <c r="D45" s="28"/>
      <c r="E45" s="28"/>
      <c r="F45" s="28"/>
      <c r="G45" s="28"/>
      <c r="H45" s="2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70af05-7759-4b9e-a7d5-d0ccba59f462">
      <Terms xmlns="http://schemas.microsoft.com/office/infopath/2007/PartnerControls"/>
    </lcf76f155ced4ddcb4097134ff3c332f>
    <TaxCatchAll xmlns="b2adc9bd-9a9f-4390-a4ad-5d29ec435a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9328F85F6B344B5392371F9BCDA49" ma:contentTypeVersion="18" ma:contentTypeDescription="Create a new document." ma:contentTypeScope="" ma:versionID="0e186e1ee98b75a045c4a5f2498ca869">
  <xsd:schema xmlns:xsd="http://www.w3.org/2001/XMLSchema" xmlns:xs="http://www.w3.org/2001/XMLSchema" xmlns:p="http://schemas.microsoft.com/office/2006/metadata/properties" xmlns:ns2="7070af05-7759-4b9e-a7d5-d0ccba59f462" xmlns:ns3="b2adc9bd-9a9f-4390-a4ad-5d29ec435a50" targetNamespace="http://schemas.microsoft.com/office/2006/metadata/properties" ma:root="true" ma:fieldsID="fcfa65ac811eb0e8ab98f8c21093b4e8" ns2:_="" ns3:_="">
    <xsd:import namespace="7070af05-7759-4b9e-a7d5-d0ccba59f462"/>
    <xsd:import namespace="b2adc9bd-9a9f-4390-a4ad-5d29ec435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0af05-7759-4b9e-a7d5-d0ccba59f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9bd-9a9f-4390-a4ad-5d29ec435a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63ede7-f032-4325-b243-a89c83c9f332}" ma:internalName="TaxCatchAll" ma:showField="CatchAllData" ma:web="b2adc9bd-9a9f-4390-a4ad-5d29ec435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A89F97-8C1B-4FDB-8FEC-599C7AE7546D}"/>
</file>

<file path=customXml/itemProps2.xml><?xml version="1.0" encoding="utf-8"?>
<ds:datastoreItem xmlns:ds="http://schemas.openxmlformats.org/officeDocument/2006/customXml" ds:itemID="{C4679942-1A41-4B65-A479-B5B1D9D09AF8}"/>
</file>

<file path=customXml/itemProps3.xml><?xml version="1.0" encoding="utf-8"?>
<ds:datastoreItem xmlns:ds="http://schemas.openxmlformats.org/officeDocument/2006/customXml" ds:itemID="{2468ADC2-9F1E-4153-B6BA-84715E3480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 Helen Davis</dc:creator>
  <cp:keywords/>
  <dc:description/>
  <cp:lastModifiedBy>Cathy Kennedy</cp:lastModifiedBy>
  <cp:revision/>
  <dcterms:created xsi:type="dcterms:W3CDTF">2024-08-07T15:15:39Z</dcterms:created>
  <dcterms:modified xsi:type="dcterms:W3CDTF">2024-08-15T17:18:57Z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0x010100FBB9328F85F6B344B5392371F9BCDA49</vt:lpwstr>
  </property>
  <property fmtid="{D5CDD505-2E9C-101B-9397-08002B2CF9AE}" pid="3" name="MediaServiceImageTags">
    <vt:lpwstr/>
  </property>
</Properties>
</file>